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ustraliancricket.sharepoint.com/sites/CNSW-MetroandCountryCompetitions/Shared Documents/General/Sydney Shires Competition/Spirit of Cricket/"/>
    </mc:Choice>
  </mc:AlternateContent>
  <xr:revisionPtr revIDLastSave="1112" documentId="8_{866C3645-6B25-485A-B645-538233E6753B}" xr6:coauthVersionLast="47" xr6:coauthVersionMax="47" xr10:uidLastSave="{0CB55495-1FA5-4782-8DD1-1A8751CD01B2}"/>
  <bookViews>
    <workbookView xWindow="28680" yWindow="-120" windowWidth="29040" windowHeight="15720" xr2:uid="{00000000-000D-0000-FFFF-FFFF00000000}"/>
  </bookViews>
  <sheets>
    <sheet name="Summary of all Clubs" sheetId="8" r:id="rId1"/>
    <sheet name="1st Grade" sheetId="1" r:id="rId2"/>
    <sheet name="2nd Grade" sheetId="2" r:id="rId3"/>
    <sheet name="3rd Grade" sheetId="5" r:id="rId4"/>
    <sheet name="4th Grade" sheetId="6" r:id="rId5"/>
    <sheet name="5th Grade" sheetId="9" r:id="rId6"/>
    <sheet name="Frank Gray Shield" sheetId="4" r:id="rId7"/>
  </sheets>
  <definedNames>
    <definedName name="_xlnm._FilterDatabase" localSheetId="0" hidden="1">'Summary of all Clubs'!$A$4:$K$4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4" l="1"/>
  <c r="M3" i="4" s="1"/>
  <c r="L4" i="4"/>
  <c r="M4" i="4" s="1"/>
  <c r="H6" i="8" s="1"/>
  <c r="L5" i="4"/>
  <c r="M5" i="4" s="1"/>
  <c r="L6" i="4"/>
  <c r="M6" i="4" s="1"/>
  <c r="H13" i="8" s="1"/>
  <c r="L7" i="4"/>
  <c r="M7" i="4" s="1"/>
  <c r="H12" i="8" s="1"/>
  <c r="L8" i="4"/>
  <c r="M8" i="4" s="1"/>
  <c r="H14" i="8" s="1"/>
  <c r="L9" i="4"/>
  <c r="M9" i="4" s="1"/>
  <c r="H15" i="8" s="1"/>
  <c r="L10" i="4"/>
  <c r="M10" i="4" s="1"/>
  <c r="H17" i="8" s="1"/>
  <c r="L11" i="4"/>
  <c r="M11" i="4" s="1"/>
  <c r="H16" i="8" s="1"/>
  <c r="L12" i="4"/>
  <c r="M12" i="4" s="1"/>
  <c r="H7" i="8" s="1"/>
  <c r="L13" i="4"/>
  <c r="M13" i="4" s="1"/>
  <c r="H10" i="8" s="1"/>
  <c r="L14" i="4"/>
  <c r="M14" i="4" s="1"/>
  <c r="H11" i="8" s="1"/>
  <c r="L15" i="4"/>
  <c r="M15" i="4" s="1"/>
  <c r="H5" i="8" s="1"/>
  <c r="Z3" i="9"/>
  <c r="AA3" i="9" s="1"/>
  <c r="Z4" i="9"/>
  <c r="AA4" i="9" s="1"/>
  <c r="G6" i="8" s="1"/>
  <c r="Z5" i="9"/>
  <c r="AA5" i="9" s="1"/>
  <c r="G8" i="8" s="1"/>
  <c r="Z6" i="9"/>
  <c r="AA6" i="9" s="1"/>
  <c r="Z7" i="9"/>
  <c r="AA7" i="9" s="1"/>
  <c r="G12" i="8" s="1"/>
  <c r="Z8" i="9"/>
  <c r="AA8" i="9" s="1"/>
  <c r="G14" i="8" s="1"/>
  <c r="Z9" i="9"/>
  <c r="AA9" i="9" s="1"/>
  <c r="G15" i="8" s="1"/>
  <c r="Z10" i="9"/>
  <c r="AA10" i="9" s="1"/>
  <c r="G17" i="8" s="1"/>
  <c r="Z11" i="9"/>
  <c r="AA11" i="9" s="1"/>
  <c r="G16" i="8" s="1"/>
  <c r="Z12" i="9"/>
  <c r="AA12" i="9" s="1"/>
  <c r="G7" i="8" s="1"/>
  <c r="Z13" i="9"/>
  <c r="AA13" i="9" s="1"/>
  <c r="G10" i="8" s="1"/>
  <c r="Z14" i="9"/>
  <c r="AA14" i="9" s="1"/>
  <c r="G11" i="8" s="1"/>
  <c r="Z15" i="9"/>
  <c r="AA15" i="9" s="1"/>
  <c r="G5" i="8" s="1"/>
  <c r="R3" i="6"/>
  <c r="S3" i="6" s="1"/>
  <c r="R4" i="6"/>
  <c r="S4" i="6" s="1"/>
  <c r="F6" i="8" s="1"/>
  <c r="R5" i="6"/>
  <c r="S5" i="6" s="1"/>
  <c r="F8" i="8" s="1"/>
  <c r="R6" i="6"/>
  <c r="S6" i="6" s="1"/>
  <c r="F13" i="8" s="1"/>
  <c r="R7" i="6"/>
  <c r="S7" i="6" s="1"/>
  <c r="F12" i="8" s="1"/>
  <c r="R8" i="6"/>
  <c r="S8" i="6" s="1"/>
  <c r="F14" i="8" s="1"/>
  <c r="R9" i="6"/>
  <c r="S9" i="6" s="1"/>
  <c r="F15" i="8" s="1"/>
  <c r="R10" i="6"/>
  <c r="S10" i="6" s="1"/>
  <c r="F17" i="8" s="1"/>
  <c r="R11" i="6"/>
  <c r="S11" i="6" s="1"/>
  <c r="F16" i="8" s="1"/>
  <c r="R12" i="6"/>
  <c r="S12" i="6" s="1"/>
  <c r="F7" i="8" s="1"/>
  <c r="R13" i="6"/>
  <c r="S13" i="6" s="1"/>
  <c r="F10" i="8" s="1"/>
  <c r="R14" i="6"/>
  <c r="S14" i="6" s="1"/>
  <c r="F11" i="8" s="1"/>
  <c r="R15" i="6"/>
  <c r="S15" i="6" s="1"/>
  <c r="F5" i="8" s="1"/>
  <c r="R3" i="5"/>
  <c r="R4" i="5"/>
  <c r="R5" i="5"/>
  <c r="S5" i="5" s="1"/>
  <c r="E8" i="8" s="1"/>
  <c r="R6" i="5"/>
  <c r="S6" i="5" s="1"/>
  <c r="E13" i="8" s="1"/>
  <c r="R7" i="5"/>
  <c r="S7" i="5" s="1"/>
  <c r="E12" i="8" s="1"/>
  <c r="R8" i="5"/>
  <c r="S8" i="5" s="1"/>
  <c r="E14" i="8" s="1"/>
  <c r="R9" i="5"/>
  <c r="S9" i="5" s="1"/>
  <c r="R10" i="5"/>
  <c r="S10" i="5" s="1"/>
  <c r="E17" i="8" s="1"/>
  <c r="R11" i="5"/>
  <c r="S11" i="5" s="1"/>
  <c r="E16" i="8" s="1"/>
  <c r="R12" i="5"/>
  <c r="S12" i="5" s="1"/>
  <c r="E7" i="8" s="1"/>
  <c r="R13" i="5"/>
  <c r="S13" i="5" s="1"/>
  <c r="E10" i="8" s="1"/>
  <c r="R14" i="5"/>
  <c r="S14" i="5" s="1"/>
  <c r="E11" i="8" s="1"/>
  <c r="R15" i="5"/>
  <c r="S15" i="5" s="1"/>
  <c r="E5" i="8" s="1"/>
  <c r="R3" i="2"/>
  <c r="S3" i="2" s="1"/>
  <c r="D9" i="8" s="1"/>
  <c r="R4" i="2"/>
  <c r="S4" i="2" s="1"/>
  <c r="D6" i="8" s="1"/>
  <c r="R5" i="2"/>
  <c r="S5" i="2" s="1"/>
  <c r="D8" i="8" s="1"/>
  <c r="R6" i="2"/>
  <c r="S6" i="2" s="1"/>
  <c r="D13" i="8" s="1"/>
  <c r="R7" i="2"/>
  <c r="S7" i="2" s="1"/>
  <c r="D12" i="8" s="1"/>
  <c r="R8" i="2"/>
  <c r="S8" i="2" s="1"/>
  <c r="D14" i="8" s="1"/>
  <c r="R9" i="2"/>
  <c r="S9" i="2" s="1"/>
  <c r="D15" i="8" s="1"/>
  <c r="R10" i="2"/>
  <c r="S10" i="2" s="1"/>
  <c r="R11" i="2"/>
  <c r="S11" i="2" s="1"/>
  <c r="D16" i="8" s="1"/>
  <c r="R12" i="2"/>
  <c r="S12" i="2" s="1"/>
  <c r="D7" i="8" s="1"/>
  <c r="R13" i="2"/>
  <c r="S13" i="2" s="1"/>
  <c r="D10" i="8" s="1"/>
  <c r="R14" i="2"/>
  <c r="S14" i="2" s="1"/>
  <c r="D11" i="8" s="1"/>
  <c r="R15" i="2"/>
  <c r="S15" i="2" s="1"/>
  <c r="D5" i="8" s="1"/>
  <c r="T3" i="1"/>
  <c r="U3" i="1" s="1"/>
  <c r="T4" i="1"/>
  <c r="U4" i="1" s="1"/>
  <c r="C6" i="8" s="1"/>
  <c r="T5" i="1"/>
  <c r="T6" i="1"/>
  <c r="U6" i="1" s="1"/>
  <c r="C13" i="8" s="1"/>
  <c r="T7" i="1"/>
  <c r="U7" i="1" s="1"/>
  <c r="C12" i="8" s="1"/>
  <c r="T8" i="1"/>
  <c r="U8" i="1" s="1"/>
  <c r="C14" i="8" s="1"/>
  <c r="T9" i="1"/>
  <c r="T10" i="1"/>
  <c r="U10" i="1" s="1"/>
  <c r="C17" i="8" s="1"/>
  <c r="T11" i="1"/>
  <c r="T12" i="1"/>
  <c r="U12" i="1" s="1"/>
  <c r="C7" i="8" s="1"/>
  <c r="T13" i="1"/>
  <c r="U13" i="1" s="1"/>
  <c r="C10" i="8" s="1"/>
  <c r="T14" i="1"/>
  <c r="U14" i="1" s="1"/>
  <c r="C11" i="8" s="1"/>
  <c r="T15" i="1"/>
  <c r="K9" i="8"/>
  <c r="K10" i="8"/>
  <c r="K6" i="8"/>
  <c r="K8" i="8"/>
  <c r="K13" i="8"/>
  <c r="K12" i="8"/>
  <c r="K14" i="8"/>
  <c r="K15" i="8"/>
  <c r="K17" i="8"/>
  <c r="K16" i="8"/>
  <c r="K7" i="8"/>
  <c r="K11" i="8"/>
  <c r="K5" i="8"/>
  <c r="F9" i="8" l="1"/>
  <c r="S19" i="6"/>
  <c r="E15" i="8"/>
  <c r="D17" i="8"/>
  <c r="S19" i="2"/>
  <c r="G13" i="8"/>
  <c r="Z19" i="9"/>
  <c r="H8" i="8"/>
  <c r="M19" i="4"/>
  <c r="V19" i="4"/>
  <c r="L17" i="4"/>
  <c r="M17" i="4" s="1"/>
  <c r="I6" i="8"/>
  <c r="J6" i="8" s="1"/>
  <c r="R17" i="6"/>
  <c r="S17" i="6" s="1"/>
  <c r="R17" i="5"/>
  <c r="S17" i="5" s="1"/>
  <c r="S4" i="5"/>
  <c r="E6" i="8" s="1"/>
  <c r="S3" i="5"/>
  <c r="I8" i="8"/>
  <c r="J8" i="8" s="1"/>
  <c r="I10" i="8"/>
  <c r="J10" i="8" s="1"/>
  <c r="I9" i="8"/>
  <c r="J9" i="8" s="1"/>
  <c r="I12" i="8"/>
  <c r="J12" i="8" s="1"/>
  <c r="I11" i="8"/>
  <c r="J11" i="8" s="1"/>
  <c r="H9" i="8"/>
  <c r="I16" i="8"/>
  <c r="J16" i="8" s="1"/>
  <c r="G9" i="8"/>
  <c r="Y17" i="9"/>
  <c r="Z17" i="9" s="1"/>
  <c r="I15" i="8"/>
  <c r="J15" i="8" s="1"/>
  <c r="I14" i="8"/>
  <c r="J14" i="8" s="1"/>
  <c r="I17" i="8"/>
  <c r="J17" i="8" s="1"/>
  <c r="I7" i="8"/>
  <c r="J7" i="8" s="1"/>
  <c r="R17" i="2"/>
  <c r="S17" i="2" s="1"/>
  <c r="I5" i="8"/>
  <c r="J5" i="8" s="1"/>
  <c r="C9" i="8"/>
  <c r="U5" i="1"/>
  <c r="U15" i="1"/>
  <c r="C5" i="8" s="1"/>
  <c r="U9" i="1"/>
  <c r="C15" i="8" s="1"/>
  <c r="T17" i="1"/>
  <c r="U17" i="1" s="1"/>
  <c r="U11" i="1"/>
  <c r="C16" i="8" s="1"/>
  <c r="I13" i="8"/>
  <c r="J13" i="8" s="1"/>
  <c r="S19" i="5" l="1"/>
  <c r="C8" i="8"/>
  <c r="U19" i="1"/>
  <c r="J19" i="8"/>
  <c r="E9" i="8"/>
</calcChain>
</file>

<file path=xl/sharedStrings.xml><?xml version="1.0" encoding="utf-8"?>
<sst xmlns="http://schemas.openxmlformats.org/spreadsheetml/2006/main" count="180" uniqueCount="41">
  <si>
    <t>Grade Average</t>
  </si>
  <si>
    <t>Rank</t>
  </si>
  <si>
    <t xml:space="preserve">Club </t>
  </si>
  <si>
    <t>1st</t>
  </si>
  <si>
    <t>2nd</t>
  </si>
  <si>
    <t>3rd</t>
  </si>
  <si>
    <t>4th</t>
  </si>
  <si>
    <t>5th</t>
  </si>
  <si>
    <t>FGS</t>
  </si>
  <si>
    <t>Club Total</t>
  </si>
  <si>
    <t>Club Ave</t>
  </si>
  <si>
    <t>Assessments</t>
  </si>
  <si>
    <t>Warringah</t>
  </si>
  <si>
    <t>Roseville</t>
  </si>
  <si>
    <t>Epping</t>
  </si>
  <si>
    <t>Lane Cove</t>
  </si>
  <si>
    <t>Mt Pritchard-Southern Districts</t>
  </si>
  <si>
    <t>Pennant Hills</t>
  </si>
  <si>
    <t>Auburn</t>
  </si>
  <si>
    <t>Strathfield</t>
  </si>
  <si>
    <t>Burwood Briars</t>
  </si>
  <si>
    <t>Balmain South Sydney</t>
  </si>
  <si>
    <t>Georges River</t>
  </si>
  <si>
    <t>North West Sydney</t>
  </si>
  <si>
    <t>Lindfield</t>
  </si>
  <si>
    <t>Competition Average</t>
  </si>
  <si>
    <t>LSF</t>
  </si>
  <si>
    <t>LGF</t>
  </si>
  <si>
    <t>QF</t>
  </si>
  <si>
    <t>SF</t>
  </si>
  <si>
    <t>F</t>
  </si>
  <si>
    <t>Total</t>
  </si>
  <si>
    <t>Average</t>
  </si>
  <si>
    <t xml:space="preserve"> </t>
  </si>
  <si>
    <t>na = no assessment submitted.</t>
  </si>
  <si>
    <t>np = no play</t>
  </si>
  <si>
    <t>Check</t>
  </si>
  <si>
    <t>nu = no umpires</t>
  </si>
  <si>
    <t xml:space="preserve">bye = bye </t>
  </si>
  <si>
    <t>Spirit of Cricket - Summary 2024/25 Season</t>
  </si>
  <si>
    <t>Spirit of Cricket - Summary 2024/2025 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</si>
</sst>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1" x14ac:knownFonts="1">
    <font>
      <sz val="10"/>
      <name val="Arial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2"/>
      <color indexed="9"/>
      <name val="Calibri"/>
      <family val="2"/>
    </font>
    <font>
      <sz val="12"/>
      <name val="Calibri"/>
      <family val="2"/>
    </font>
    <font>
      <sz val="12"/>
      <name val="Arial"/>
      <family val="2"/>
    </font>
    <font>
      <b/>
      <sz val="12"/>
      <color indexed="9"/>
      <name val="Calibri"/>
      <family val="2"/>
    </font>
    <font>
      <b/>
      <sz val="12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sz val="11"/>
      <color theme="0" tint="-0.249977111117893"/>
      <name val="Calibri"/>
      <family val="2"/>
    </font>
    <font>
      <sz val="12"/>
      <color theme="0" tint="-0.249977111117893"/>
      <name val="Calibri"/>
      <family val="2"/>
    </font>
    <font>
      <b/>
      <sz val="11"/>
      <color rgb="FFFF0000"/>
      <name val="Calibri"/>
      <family val="2"/>
    </font>
    <font>
      <b/>
      <sz val="11"/>
      <color rgb="FF00B0F0"/>
      <name val="Calibri"/>
      <family val="2"/>
    </font>
    <font>
      <sz val="11"/>
      <color rgb="FFFF0000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2" fontId="11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2" fontId="12" fillId="2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12" fillId="2" borderId="0" xfId="0" applyFont="1" applyFill="1"/>
    <xf numFmtId="1" fontId="2" fillId="0" borderId="0" xfId="0" applyNumberFormat="1" applyFont="1" applyAlignment="1">
      <alignment horizontal="center"/>
    </xf>
    <xf numFmtId="0" fontId="14" fillId="3" borderId="0" xfId="0" applyFont="1" applyFill="1" applyAlignment="1">
      <alignment horizontal="center"/>
    </xf>
    <xf numFmtId="0" fontId="15" fillId="3" borderId="0" xfId="0" applyFont="1" applyFill="1" applyAlignment="1">
      <alignment horizontal="left" vertical="center"/>
    </xf>
    <xf numFmtId="2" fontId="10" fillId="2" borderId="0" xfId="0" applyNumberFormat="1" applyFont="1" applyFill="1" applyAlignment="1">
      <alignment horizontal="center"/>
    </xf>
    <xf numFmtId="0" fontId="10" fillId="2" borderId="0" xfId="0" applyFont="1" applyFill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2" fontId="6" fillId="0" borderId="0" xfId="0" applyNumberFormat="1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" fillId="5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zoomScale="80" zoomScaleNormal="80" workbookViewId="0">
      <pane ySplit="4" topLeftCell="A5" activePane="bottomLeft" state="frozen"/>
      <selection pane="bottomLeft" activeCell="C18" sqref="C18"/>
    </sheetView>
  </sheetViews>
  <sheetFormatPr defaultColWidth="9.1796875" defaultRowHeight="14.5" x14ac:dyDescent="0.35"/>
  <cols>
    <col min="1" max="1" width="7.54296875" style="2" customWidth="1"/>
    <col min="2" max="2" width="29.54296875" style="1" customWidth="1"/>
    <col min="3" max="8" width="9.1796875" style="2"/>
    <col min="9" max="9" width="11.54296875" style="2" bestFit="1" customWidth="1"/>
    <col min="10" max="10" width="10.453125" style="4" bestFit="1" customWidth="1"/>
    <col min="11" max="11" width="6.453125" style="2" bestFit="1" customWidth="1"/>
    <col min="12" max="12" width="22.1796875" style="1" customWidth="1"/>
    <col min="13" max="16384" width="9.1796875" style="1"/>
  </cols>
  <sheetData>
    <row r="1" spans="1:11" ht="15.5" x14ac:dyDescent="0.35">
      <c r="A1" s="19" t="s">
        <v>40</v>
      </c>
      <c r="B1" s="14"/>
      <c r="C1" s="15"/>
      <c r="D1" s="15"/>
      <c r="E1" s="15"/>
      <c r="F1" s="15"/>
      <c r="G1" s="15"/>
      <c r="H1" s="15"/>
      <c r="I1" s="15"/>
      <c r="J1" s="16"/>
    </row>
    <row r="2" spans="1:11" x14ac:dyDescent="0.35">
      <c r="A2" s="15"/>
      <c r="B2" s="13"/>
      <c r="C2" s="15"/>
      <c r="D2" s="15"/>
      <c r="E2" s="15"/>
      <c r="F2" s="15"/>
      <c r="G2" s="15"/>
      <c r="H2" s="15"/>
      <c r="I2" s="15"/>
      <c r="J2" s="16"/>
    </row>
    <row r="3" spans="1:11" s="24" customFormat="1" ht="15.5" x14ac:dyDescent="0.35">
      <c r="A3" s="20"/>
      <c r="B3" s="19"/>
      <c r="C3" s="47" t="s">
        <v>0</v>
      </c>
      <c r="D3" s="47"/>
      <c r="E3" s="47"/>
      <c r="F3" s="47"/>
      <c r="G3" s="47"/>
      <c r="H3" s="47"/>
      <c r="I3" s="21"/>
      <c r="J3" s="22"/>
      <c r="K3" s="23"/>
    </row>
    <row r="4" spans="1:11" s="24" customFormat="1" ht="15.5" x14ac:dyDescent="0.35">
      <c r="A4" s="21" t="s">
        <v>1</v>
      </c>
      <c r="B4" s="25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1" t="s">
        <v>9</v>
      </c>
      <c r="J4" s="22" t="s">
        <v>10</v>
      </c>
      <c r="K4" s="28" t="s">
        <v>11</v>
      </c>
    </row>
    <row r="5" spans="1:11" x14ac:dyDescent="0.35">
      <c r="A5" s="2">
        <v>1</v>
      </c>
      <c r="B5" s="1" t="s">
        <v>12</v>
      </c>
      <c r="C5" s="4">
        <f>+'1st Grade'!U15</f>
        <v>7.1818181818181817</v>
      </c>
      <c r="D5" s="4">
        <f>+'2nd Grade'!S15</f>
        <v>7.9230769230769234</v>
      </c>
      <c r="E5" s="4">
        <f>+'3rd Grade'!S15</f>
        <v>7.6923076923076925</v>
      </c>
      <c r="F5" s="4">
        <f>+'4th Grade'!S15</f>
        <v>8</v>
      </c>
      <c r="G5" s="4">
        <f>+'5th Grade'!AA15</f>
        <v>7.8181818181818183</v>
      </c>
      <c r="H5" s="4">
        <f>+'Frank Gray Shield'!M15</f>
        <v>7.7142857142857144</v>
      </c>
      <c r="I5" s="26">
        <f>+'1st Grade'!T15+'2nd Grade'!R15+'3rd Grade'!R15+'4th Grade'!R15+'Frank Gray Shield'!L15+'5th Grade'!Z15</f>
        <v>612</v>
      </c>
      <c r="J5" s="3">
        <f>+I5/K5</f>
        <v>7.7468354430379751</v>
      </c>
      <c r="K5" s="27">
        <f>+COUNT('1st Grade'!B15:S15)+COUNT('2nd Grade'!B15:Q15)+COUNT('3rd Grade'!B15:Q15)+COUNT('4th Grade'!B15:Q15)+COUNT('Frank Gray Shield'!B15:K15)+COUNT('5th Grade'!B15:Y15)</f>
        <v>79</v>
      </c>
    </row>
    <row r="6" spans="1:11" x14ac:dyDescent="0.35">
      <c r="A6" s="2">
        <v>9</v>
      </c>
      <c r="B6" s="1" t="s">
        <v>20</v>
      </c>
      <c r="C6" s="4">
        <f>+'1st Grade'!U4</f>
        <v>7.5384615384615383</v>
      </c>
      <c r="D6" s="4">
        <f>+'2nd Grade'!S4</f>
        <v>7.9230769230769234</v>
      </c>
      <c r="E6" s="4">
        <f>+'3rd Grade'!S4</f>
        <v>7.615384615384615</v>
      </c>
      <c r="F6" s="4">
        <f>+'4th Grade'!S4</f>
        <v>7.416666666666667</v>
      </c>
      <c r="G6" s="4">
        <f>+'5th Grade'!AA4</f>
        <v>7.6</v>
      </c>
      <c r="H6" s="4">
        <f>+'Frank Gray Shield'!M4</f>
        <v>7.7142857142857144</v>
      </c>
      <c r="I6" s="26">
        <f>+'1st Grade'!T4+'2nd Grade'!R4+'3rd Grade'!R4+'4th Grade'!R4+'Frank Gray Shield'!L4+'5th Grade'!Z4</f>
        <v>595</v>
      </c>
      <c r="J6" s="3">
        <f>+I6/K6</f>
        <v>7.6282051282051286</v>
      </c>
      <c r="K6" s="27">
        <f>+COUNT('1st Grade'!B4:S4)+COUNT('2nd Grade'!B4:Q4)+COUNT('3rd Grade'!B4:Q4)+COUNT('4th Grade'!B4:Q4)+COUNT('Frank Gray Shield'!B4:K4)+COUNT('5th Grade'!B4:Y4)</f>
        <v>78</v>
      </c>
    </row>
    <row r="7" spans="1:11" x14ac:dyDescent="0.35">
      <c r="A7" s="2">
        <v>2</v>
      </c>
      <c r="B7" s="1" t="s">
        <v>13</v>
      </c>
      <c r="C7" s="4">
        <f>+'1st Grade'!U12</f>
        <v>7.916666666666667</v>
      </c>
      <c r="D7" s="4">
        <f>+'2nd Grade'!S12</f>
        <v>7.9090909090909092</v>
      </c>
      <c r="E7" s="4">
        <f>+'3rd Grade'!S12</f>
        <v>7.3636363636363633</v>
      </c>
      <c r="F7" s="4">
        <f>+'4th Grade'!S12</f>
        <v>7.2727272727272725</v>
      </c>
      <c r="G7" s="4">
        <f>+'5th Grade'!AA12</f>
        <v>7.6</v>
      </c>
      <c r="H7" s="4">
        <f>+'Frank Gray Shield'!M12</f>
        <v>6.6</v>
      </c>
      <c r="I7" s="26">
        <f>+'1st Grade'!T12+'2nd Grade'!R12+'3rd Grade'!R12+'4th Grade'!R12+'Frank Gray Shield'!L12+'5th Grade'!Z12</f>
        <v>528</v>
      </c>
      <c r="J7" s="3">
        <f>+I7/K7</f>
        <v>7.5428571428571427</v>
      </c>
      <c r="K7" s="27">
        <f>+COUNT('1st Grade'!B12:S12)+COUNT('2nd Grade'!B12:Q12)+COUNT('3rd Grade'!B12:Q12)+COUNT('4th Grade'!B12:Q12)+COUNT('Frank Gray Shield'!B12:K12)+COUNT('5th Grade'!B12:Y12)</f>
        <v>70</v>
      </c>
    </row>
    <row r="8" spans="1:11" x14ac:dyDescent="0.35">
      <c r="A8" s="2">
        <v>3</v>
      </c>
      <c r="B8" s="1" t="s">
        <v>14</v>
      </c>
      <c r="C8" s="4">
        <f>+'1st Grade'!U5</f>
        <v>5.7</v>
      </c>
      <c r="D8" s="4">
        <f>+'2nd Grade'!S5</f>
        <v>7.6363636363636367</v>
      </c>
      <c r="E8" s="4">
        <f>+'3rd Grade'!S5</f>
        <v>8</v>
      </c>
      <c r="F8" s="4">
        <f>+'4th Grade'!S5</f>
        <v>7.5</v>
      </c>
      <c r="G8" s="4">
        <f>+'5th Grade'!AA5</f>
        <v>8.0555555555555554</v>
      </c>
      <c r="H8" s="4">
        <f>+'Frank Gray Shield'!M5</f>
        <v>8.1999999999999993</v>
      </c>
      <c r="I8" s="26">
        <f>+'1st Grade'!T5+'2nd Grade'!R5+'3rd Grade'!R5+'4th Grade'!R5+'Frank Gray Shield'!L5+'5th Grade'!Z5</f>
        <v>489</v>
      </c>
      <c r="J8" s="3">
        <f>+I8/K8</f>
        <v>7.523076923076923</v>
      </c>
      <c r="K8" s="27">
        <f>+COUNT('1st Grade'!B5:S5)+COUNT('2nd Grade'!B5:Q5)+COUNT('3rd Grade'!B5:Q5)+COUNT('4th Grade'!B5:Q5)+COUNT('Frank Gray Shield'!B5:K5)+COUNT('5th Grade'!B5:Y5)</f>
        <v>65</v>
      </c>
    </row>
    <row r="9" spans="1:11" x14ac:dyDescent="0.35">
      <c r="A9" s="2">
        <v>7</v>
      </c>
      <c r="B9" s="1" t="s">
        <v>18</v>
      </c>
      <c r="C9" s="4">
        <f>+'1st Grade'!U3</f>
        <v>7.583333333333333</v>
      </c>
      <c r="D9" s="4">
        <f>+'2nd Grade'!S3</f>
        <v>7.1818181818181817</v>
      </c>
      <c r="E9" s="4">
        <f>+'3rd Grade'!S3</f>
        <v>8.1111111111111107</v>
      </c>
      <c r="F9" s="4">
        <f>+'4th Grade'!S3</f>
        <v>7.75</v>
      </c>
      <c r="G9" s="4">
        <f>+'5th Grade'!AA3</f>
        <v>6.625</v>
      </c>
      <c r="H9" s="4">
        <f>+'Frank Gray Shield'!M3</f>
        <v>7.8</v>
      </c>
      <c r="I9" s="26">
        <f>+'1st Grade'!T3+'2nd Grade'!R3+'3rd Grade'!R3+'4th Grade'!R3+'Frank Gray Shield'!L3+'5th Grade'!Z3</f>
        <v>481</v>
      </c>
      <c r="J9" s="3">
        <f>+I9/K9</f>
        <v>7.4</v>
      </c>
      <c r="K9" s="27">
        <f>+COUNT('1st Grade'!B3:S3)+COUNT('2nd Grade'!B3:Q3)+COUNT('3rd Grade'!B3:Q3)+COUNT('4th Grade'!B3:Q3)+COUNT('Frank Gray Shield'!B3:K3)+COUNT('5th Grade'!B3:Y3)</f>
        <v>65</v>
      </c>
    </row>
    <row r="10" spans="1:11" x14ac:dyDescent="0.35">
      <c r="A10" s="2">
        <v>10</v>
      </c>
      <c r="B10" s="1" t="s">
        <v>21</v>
      </c>
      <c r="C10" s="4">
        <f>+'1st Grade'!U13</f>
        <v>7.3636363636363633</v>
      </c>
      <c r="D10" s="4">
        <f>+'2nd Grade'!S13</f>
        <v>6.5</v>
      </c>
      <c r="E10" s="4">
        <f>+'3rd Grade'!S13</f>
        <v>7.7272727272727275</v>
      </c>
      <c r="F10" s="4">
        <f>+'4th Grade'!S13</f>
        <v>7.7777777777777777</v>
      </c>
      <c r="G10" s="4">
        <f>+'5th Grade'!AA13</f>
        <v>7.5263157894736841</v>
      </c>
      <c r="H10" s="4">
        <f>+'Frank Gray Shield'!M13</f>
        <v>7.333333333333333</v>
      </c>
      <c r="I10" s="26">
        <f>+'1st Grade'!T13+'2nd Grade'!R13+'3rd Grade'!R13+'4th Grade'!R13+'Frank Gray Shield'!L13+'5th Grade'!Z13</f>
        <v>488</v>
      </c>
      <c r="J10" s="3">
        <f>+I10/K10</f>
        <v>7.3939393939393936</v>
      </c>
      <c r="K10" s="27">
        <f>+COUNT('1st Grade'!B13:S13)+COUNT('2nd Grade'!B13:Q13)+COUNT('3rd Grade'!B13:Q13)+COUNT('4th Grade'!B13:Q13)+COUNT('Frank Gray Shield'!B13:K13)+COUNT('5th Grade'!B13:Y13)</f>
        <v>66</v>
      </c>
    </row>
    <row r="11" spans="1:11" x14ac:dyDescent="0.35">
      <c r="A11" s="2">
        <v>8</v>
      </c>
      <c r="B11" s="1" t="s">
        <v>19</v>
      </c>
      <c r="C11" s="4">
        <f>+'1st Grade'!U14</f>
        <v>7.5384615384615383</v>
      </c>
      <c r="D11" s="4">
        <f>+'2nd Grade'!S14</f>
        <v>7.3636363636363633</v>
      </c>
      <c r="E11" s="4">
        <f>+'3rd Grade'!S14</f>
        <v>7.9</v>
      </c>
      <c r="F11" s="4">
        <f>+'4th Grade'!S14</f>
        <v>7.583333333333333</v>
      </c>
      <c r="G11" s="4">
        <f>+'5th Grade'!AA14</f>
        <v>6.8888888888888893</v>
      </c>
      <c r="H11" s="4">
        <f>+'Frank Gray Shield'!M14</f>
        <v>7.25</v>
      </c>
      <c r="I11" s="26">
        <f>+'1st Grade'!T14+'2nd Grade'!R14+'3rd Grade'!R14+'4th Grade'!R14+'Frank Gray Shield'!L14+'5th Grade'!Z14</f>
        <v>502</v>
      </c>
      <c r="J11" s="3">
        <f>+I11/K11</f>
        <v>7.382352941176471</v>
      </c>
      <c r="K11" s="27">
        <f>+COUNT('1st Grade'!B14:S14)+COUNT('2nd Grade'!B14:Q14)+COUNT('3rd Grade'!B14:Q14)+COUNT('4th Grade'!B14:Q14)+COUNT('Frank Gray Shield'!B14:K14)+COUNT('5th Grade'!B14:Y14)</f>
        <v>68</v>
      </c>
    </row>
    <row r="12" spans="1:11" x14ac:dyDescent="0.35">
      <c r="A12" s="2">
        <v>4</v>
      </c>
      <c r="B12" s="1" t="s">
        <v>15</v>
      </c>
      <c r="C12" s="4">
        <f>+'1st Grade'!U7</f>
        <v>7.2</v>
      </c>
      <c r="D12" s="4">
        <f>+'2nd Grade'!S7</f>
        <v>7.25</v>
      </c>
      <c r="E12" s="4">
        <f>+'3rd Grade'!S7</f>
        <v>6</v>
      </c>
      <c r="F12" s="4">
        <f>+'4th Grade'!S7</f>
        <v>7.8181818181818183</v>
      </c>
      <c r="G12" s="4">
        <f>+'5th Grade'!AA7</f>
        <v>7.6470588235294121</v>
      </c>
      <c r="H12" s="4">
        <f>+'Frank Gray Shield'!M7</f>
        <v>7.1428571428571432</v>
      </c>
      <c r="I12" s="26">
        <f>+'1st Grade'!T7+'2nd Grade'!R7+'3rd Grade'!R7+'4th Grade'!R7+'Frank Gray Shield'!L7+'5th Grade'!Z7</f>
        <v>521</v>
      </c>
      <c r="J12" s="3">
        <f>+I12/K12</f>
        <v>7.2361111111111107</v>
      </c>
      <c r="K12" s="27">
        <f>+COUNT('1st Grade'!B7:S7)+COUNT('2nd Grade'!B7:Q7)+COUNT('3rd Grade'!B7:Q7)+COUNT('4th Grade'!B7:Q7)+COUNT('Frank Gray Shield'!B7:K7)+COUNT('5th Grade'!B7:Y7)</f>
        <v>72</v>
      </c>
    </row>
    <row r="13" spans="1:11" x14ac:dyDescent="0.35">
      <c r="A13" s="2">
        <v>11</v>
      </c>
      <c r="B13" s="1" t="s">
        <v>22</v>
      </c>
      <c r="C13" s="4">
        <f>+'1st Grade'!U6</f>
        <v>6.1</v>
      </c>
      <c r="D13" s="4">
        <f>+'2nd Grade'!S6</f>
        <v>7.5</v>
      </c>
      <c r="E13" s="4">
        <f>+'3rd Grade'!S6</f>
        <v>6.2</v>
      </c>
      <c r="F13" s="4">
        <f>+'4th Grade'!S6</f>
        <v>7.6</v>
      </c>
      <c r="G13" s="4">
        <f>+'5th Grade'!AA6</f>
        <v>7.5882352941176467</v>
      </c>
      <c r="H13" s="4">
        <f>+'Frank Gray Shield'!M6</f>
        <v>8.4</v>
      </c>
      <c r="I13" s="26">
        <f>+'1st Grade'!T6+'2nd Grade'!R6+'3rd Grade'!R6+'4th Grade'!R6+'Frank Gray Shield'!L6+'5th Grade'!Z6</f>
        <v>475</v>
      </c>
      <c r="J13" s="3">
        <f>+I13/K13</f>
        <v>7.1969696969696972</v>
      </c>
      <c r="K13" s="27">
        <f>+COUNT('1st Grade'!B6:S6)+COUNT('2nd Grade'!B6:Q6)+COUNT('3rd Grade'!B6:Q6)+COUNT('4th Grade'!B6:Q6)+COUNT('Frank Gray Shield'!B6:K6)+COUNT('5th Grade'!B6:Y6)</f>
        <v>66</v>
      </c>
    </row>
    <row r="14" spans="1:11" x14ac:dyDescent="0.35">
      <c r="A14" s="2">
        <v>13</v>
      </c>
      <c r="B14" s="1" t="s">
        <v>24</v>
      </c>
      <c r="C14" s="4">
        <f>+'1st Grade'!U8</f>
        <v>6.1818181818181817</v>
      </c>
      <c r="D14" s="4">
        <f>+'2nd Grade'!S8</f>
        <v>7.7272727272727275</v>
      </c>
      <c r="E14" s="4">
        <f>+'3rd Grade'!S8</f>
        <v>7.666666666666667</v>
      </c>
      <c r="F14" s="4">
        <f>+'4th Grade'!S8</f>
        <v>7.4444444444444446</v>
      </c>
      <c r="G14" s="4">
        <f>+'5th Grade'!AA8</f>
        <v>7.3157894736842106</v>
      </c>
      <c r="H14" s="4">
        <f>+'Frank Gray Shield'!M8</f>
        <v>5.8</v>
      </c>
      <c r="I14" s="26">
        <f>+'1st Grade'!T8+'2nd Grade'!R8+'3rd Grade'!R8+'4th Grade'!R8+'Frank Gray Shield'!L8+'5th Grade'!Z8</f>
        <v>457</v>
      </c>
      <c r="J14" s="3">
        <f>+I14/K14</f>
        <v>7.140625</v>
      </c>
      <c r="K14" s="27">
        <f>+COUNT('1st Grade'!B8:S8)+COUNT('2nd Grade'!B8:Q8)+COUNT('3rd Grade'!B8:Q8)+COUNT('4th Grade'!B8:Q8)+COUNT('Frank Gray Shield'!B8:K8)+COUNT('5th Grade'!B8:Y8)</f>
        <v>64</v>
      </c>
    </row>
    <row r="15" spans="1:11" x14ac:dyDescent="0.35">
      <c r="A15" s="2">
        <v>5</v>
      </c>
      <c r="B15" s="1" t="s">
        <v>16</v>
      </c>
      <c r="C15" s="4">
        <f>+'1st Grade'!U9</f>
        <v>7.6875</v>
      </c>
      <c r="D15" s="4">
        <f>+'2nd Grade'!S9</f>
        <v>6.6923076923076925</v>
      </c>
      <c r="E15" s="4">
        <f>+'3rd Grade'!S9</f>
        <v>6.7857142857142856</v>
      </c>
      <c r="F15" s="4">
        <f>+'4th Grade'!S9</f>
        <v>7.0909090909090908</v>
      </c>
      <c r="G15" s="4">
        <f>+'5th Grade'!AA9</f>
        <v>7.4375</v>
      </c>
      <c r="H15" s="4">
        <f>+'Frank Gray Shield'!M9</f>
        <v>6</v>
      </c>
      <c r="I15" s="26">
        <f>+'1st Grade'!T9+'2nd Grade'!R9+'3rd Grade'!R9+'4th Grade'!R9+'Frank Gray Shield'!L9+'5th Grade'!Z9</f>
        <v>538</v>
      </c>
      <c r="J15" s="3">
        <f>+I15/K15</f>
        <v>7.0789473684210522</v>
      </c>
      <c r="K15" s="27">
        <f>+COUNT('1st Grade'!B9:S9)+COUNT('2nd Grade'!B9:Q9)+COUNT('3rd Grade'!B9:Q9)+COUNT('4th Grade'!B9:Q9)+COUNT('Frank Gray Shield'!B9:K9)+COUNT('5th Grade'!B9:Y9)</f>
        <v>76</v>
      </c>
    </row>
    <row r="16" spans="1:11" x14ac:dyDescent="0.35">
      <c r="A16" s="2">
        <v>6</v>
      </c>
      <c r="B16" s="1" t="s">
        <v>17</v>
      </c>
      <c r="C16" s="4">
        <f>+'1st Grade'!U11</f>
        <v>5.5454545454545459</v>
      </c>
      <c r="D16" s="4">
        <f>+'2nd Grade'!S11</f>
        <v>7.2727272727272725</v>
      </c>
      <c r="E16" s="4">
        <f>+'3rd Grade'!S11</f>
        <v>7.8888888888888893</v>
      </c>
      <c r="F16" s="4">
        <f>+'4th Grade'!S11</f>
        <v>6.5555555555555554</v>
      </c>
      <c r="G16" s="4">
        <f>+'5th Grade'!AA11</f>
        <v>8.0500000000000007</v>
      </c>
      <c r="H16" s="4">
        <f>+'Frank Gray Shield'!M11</f>
        <v>5.6</v>
      </c>
      <c r="I16" s="26">
        <f>+'1st Grade'!T11+'2nd Grade'!R11+'3rd Grade'!R11+'4th Grade'!R11+'Frank Gray Shield'!L11+'5th Grade'!Z11</f>
        <v>460</v>
      </c>
      <c r="J16" s="3">
        <f>+I16/K16</f>
        <v>7.0769230769230766</v>
      </c>
      <c r="K16" s="27">
        <f>+COUNT('1st Grade'!B11:S11)+COUNT('2nd Grade'!B11:Q11)+COUNT('3rd Grade'!B11:Q11)+COUNT('4th Grade'!B11:Q11)+COUNT('Frank Gray Shield'!B11:K11)+COUNT('5th Grade'!B11:Y11)</f>
        <v>65</v>
      </c>
    </row>
    <row r="17" spans="1:11" x14ac:dyDescent="0.35">
      <c r="A17" s="2">
        <v>12</v>
      </c>
      <c r="B17" s="1" t="s">
        <v>23</v>
      </c>
      <c r="C17" s="4">
        <f>+'1st Grade'!U10</f>
        <v>6.4545454545454541</v>
      </c>
      <c r="D17" s="4">
        <f>+'2nd Grade'!S10</f>
        <v>6.9230769230769234</v>
      </c>
      <c r="E17" s="4">
        <f>+'3rd Grade'!S10</f>
        <v>6.916666666666667</v>
      </c>
      <c r="F17" s="4">
        <f>+'4th Grade'!S10</f>
        <v>7.1818181818181817</v>
      </c>
      <c r="G17" s="4">
        <f>+'5th Grade'!AA10</f>
        <v>6.9333333333333336</v>
      </c>
      <c r="H17" s="4">
        <f>+'Frank Gray Shield'!M10</f>
        <v>6.2857142857142856</v>
      </c>
      <c r="I17" s="26">
        <f>+'1st Grade'!T10+'2nd Grade'!R10+'3rd Grade'!R10+'4th Grade'!R10+'Frank Gray Shield'!L10+'5th Grade'!Z10</f>
        <v>471</v>
      </c>
      <c r="J17" s="3">
        <f>+I17/K17</f>
        <v>6.8260869565217392</v>
      </c>
      <c r="K17" s="27">
        <f>+COUNT('1st Grade'!B10:S10)+COUNT('2nd Grade'!B10:Q10)+COUNT('3rd Grade'!B10:Q10)+COUNT('4th Grade'!B10:Q10)+COUNT('Frank Gray Shield'!B10:K10)+COUNT('5th Grade'!B10:Y10)</f>
        <v>69</v>
      </c>
    </row>
    <row r="18" spans="1:11" ht="14.25" customHeight="1" x14ac:dyDescent="0.35">
      <c r="B18" s="4"/>
      <c r="J18" s="7"/>
    </row>
    <row r="19" spans="1:11" x14ac:dyDescent="0.35">
      <c r="F19" s="17"/>
      <c r="G19" s="17"/>
      <c r="H19" s="17" t="s">
        <v>25</v>
      </c>
      <c r="I19" s="17"/>
      <c r="J19" s="18">
        <f>SUM(J5:J17)/13</f>
        <v>7.3209946294030548</v>
      </c>
    </row>
    <row r="27" spans="1:11" x14ac:dyDescent="0.35">
      <c r="E27" s="38"/>
    </row>
    <row r="28" spans="1:11" x14ac:dyDescent="0.35">
      <c r="E28" s="38"/>
    </row>
  </sheetData>
  <autoFilter ref="A4:K4" xr:uid="{00000000-0009-0000-0000-000000000000}">
    <sortState xmlns:xlrd2="http://schemas.microsoft.com/office/spreadsheetml/2017/richdata2" ref="A5:K17">
      <sortCondition descending="1" ref="J4"/>
    </sortState>
  </autoFilter>
  <mergeCells count="1">
    <mergeCell ref="C3:H3"/>
  </mergeCells>
  <phoneticPr fontId="0" type="noConversion"/>
  <conditionalFormatting sqref="J5:J17">
    <cfRule type="top10" dxfId="6" priority="8" stopIfTrue="1" percent="1" rank="10"/>
  </conditionalFormatting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9"/>
  <sheetViews>
    <sheetView workbookViewId="0">
      <pane ySplit="2" topLeftCell="A3" activePane="bottomLeft" state="frozen"/>
      <selection pane="bottomLeft" activeCell="R4" sqref="R4"/>
    </sheetView>
  </sheetViews>
  <sheetFormatPr defaultColWidth="9.1796875" defaultRowHeight="15.5" x14ac:dyDescent="0.35"/>
  <cols>
    <col min="1" max="1" width="29.81640625" style="24" customWidth="1"/>
    <col min="2" max="19" width="3.54296875" style="33" customWidth="1"/>
    <col min="20" max="20" width="5.54296875" style="35" bestFit="1" customWidth="1"/>
    <col min="21" max="21" width="8.54296875" style="34" bestFit="1" customWidth="1"/>
    <col min="22" max="22" width="8.54296875" style="31" customWidth="1"/>
    <col min="23" max="16384" width="9.1796875" style="24"/>
  </cols>
  <sheetData>
    <row r="1" spans="1:28" ht="12.75" customHeight="1" x14ac:dyDescent="0.35">
      <c r="A1" s="19" t="s">
        <v>39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2"/>
    </row>
    <row r="2" spans="1:28" s="32" customFormat="1" x14ac:dyDescent="0.35">
      <c r="A2" s="25" t="s">
        <v>2</v>
      </c>
      <c r="B2" s="21">
        <v>1</v>
      </c>
      <c r="C2" s="21">
        <v>2</v>
      </c>
      <c r="D2" s="21">
        <v>3</v>
      </c>
      <c r="E2" s="21">
        <v>4</v>
      </c>
      <c r="F2" s="21">
        <v>5</v>
      </c>
      <c r="G2" s="21">
        <v>6</v>
      </c>
      <c r="H2" s="21">
        <v>7</v>
      </c>
      <c r="I2" s="21">
        <v>8</v>
      </c>
      <c r="J2" s="21">
        <v>9</v>
      </c>
      <c r="K2" s="21">
        <v>10</v>
      </c>
      <c r="L2" s="21">
        <v>11</v>
      </c>
      <c r="M2" s="21">
        <v>12</v>
      </c>
      <c r="N2" s="21">
        <v>13</v>
      </c>
      <c r="O2" s="21" t="s">
        <v>26</v>
      </c>
      <c r="P2" s="21" t="s">
        <v>27</v>
      </c>
      <c r="Q2" s="21" t="s">
        <v>28</v>
      </c>
      <c r="R2" s="21" t="s">
        <v>29</v>
      </c>
      <c r="S2" s="21" t="s">
        <v>30</v>
      </c>
      <c r="T2" s="21" t="s">
        <v>31</v>
      </c>
      <c r="U2" s="22" t="s">
        <v>32</v>
      </c>
      <c r="V2" s="31"/>
    </row>
    <row r="3" spans="1:28" ht="15" customHeight="1" x14ac:dyDescent="0.35">
      <c r="A3" s="1" t="s">
        <v>18</v>
      </c>
      <c r="B3" s="2">
        <v>9</v>
      </c>
      <c r="C3" s="2">
        <v>9</v>
      </c>
      <c r="D3" s="2">
        <v>8</v>
      </c>
      <c r="E3" s="2">
        <v>8</v>
      </c>
      <c r="F3" s="2">
        <v>8</v>
      </c>
      <c r="G3" s="2"/>
      <c r="H3" s="2">
        <v>6</v>
      </c>
      <c r="I3" s="2">
        <v>6</v>
      </c>
      <c r="J3" s="2"/>
      <c r="K3" s="2"/>
      <c r="L3" s="2">
        <v>8</v>
      </c>
      <c r="M3" s="2">
        <v>7</v>
      </c>
      <c r="N3" s="2">
        <v>7</v>
      </c>
      <c r="O3" s="41"/>
      <c r="P3" s="41"/>
      <c r="Q3" s="41">
        <v>8</v>
      </c>
      <c r="R3" s="41">
        <v>7</v>
      </c>
      <c r="S3" s="41"/>
      <c r="T3" s="2">
        <f t="shared" ref="T3:T15" si="0">SUM(B3:S3)</f>
        <v>91</v>
      </c>
      <c r="U3" s="3">
        <f t="shared" ref="U3:U15" si="1">+T3/COUNT(B3:S3)</f>
        <v>7.583333333333333</v>
      </c>
      <c r="Y3" s="39"/>
    </row>
    <row r="4" spans="1:28" ht="15" customHeight="1" x14ac:dyDescent="0.35">
      <c r="A4" s="1" t="s">
        <v>20</v>
      </c>
      <c r="B4" s="2">
        <v>8</v>
      </c>
      <c r="C4" s="2">
        <v>8</v>
      </c>
      <c r="D4" s="2">
        <v>8</v>
      </c>
      <c r="E4" s="2">
        <v>8</v>
      </c>
      <c r="F4" s="2">
        <v>8</v>
      </c>
      <c r="G4" s="2">
        <v>8</v>
      </c>
      <c r="H4" s="2">
        <v>8</v>
      </c>
      <c r="I4" s="2">
        <v>6</v>
      </c>
      <c r="J4" s="2">
        <v>8</v>
      </c>
      <c r="K4" s="2"/>
      <c r="L4" s="2">
        <v>8</v>
      </c>
      <c r="M4" s="2">
        <v>6</v>
      </c>
      <c r="N4" s="2"/>
      <c r="O4" s="2"/>
      <c r="P4" s="41"/>
      <c r="Q4" s="2">
        <v>7</v>
      </c>
      <c r="R4" s="2">
        <v>7</v>
      </c>
      <c r="S4" s="2"/>
      <c r="T4" s="2">
        <f t="shared" si="0"/>
        <v>98</v>
      </c>
      <c r="U4" s="3">
        <f t="shared" si="1"/>
        <v>7.5384615384615383</v>
      </c>
      <c r="Y4" s="39"/>
    </row>
    <row r="5" spans="1:28" x14ac:dyDescent="0.35">
      <c r="A5" s="1" t="s">
        <v>14</v>
      </c>
      <c r="B5" s="2">
        <v>9</v>
      </c>
      <c r="C5" s="2">
        <v>8</v>
      </c>
      <c r="D5" s="2">
        <v>8</v>
      </c>
      <c r="E5" s="2">
        <v>7</v>
      </c>
      <c r="F5" s="2"/>
      <c r="G5" s="2">
        <v>5</v>
      </c>
      <c r="H5" s="2">
        <v>8</v>
      </c>
      <c r="I5" s="43">
        <v>-1</v>
      </c>
      <c r="J5" s="2"/>
      <c r="K5" s="2"/>
      <c r="L5" s="43">
        <v>-1</v>
      </c>
      <c r="M5" s="41">
        <v>7</v>
      </c>
      <c r="N5" s="2">
        <v>7</v>
      </c>
      <c r="O5" s="2"/>
      <c r="P5" s="41"/>
      <c r="Q5" s="2"/>
      <c r="R5" s="2"/>
      <c r="S5" s="41"/>
      <c r="T5" s="2">
        <f t="shared" si="0"/>
        <v>57</v>
      </c>
      <c r="U5" s="3">
        <f t="shared" si="1"/>
        <v>5.7</v>
      </c>
      <c r="Y5" s="39"/>
    </row>
    <row r="6" spans="1:28" x14ac:dyDescent="0.35">
      <c r="A6" s="1" t="s">
        <v>22</v>
      </c>
      <c r="B6" s="2">
        <v>8</v>
      </c>
      <c r="C6" s="2">
        <v>8</v>
      </c>
      <c r="D6" s="2">
        <v>8</v>
      </c>
      <c r="E6" s="2">
        <v>7</v>
      </c>
      <c r="F6" s="2">
        <v>8</v>
      </c>
      <c r="G6" s="43">
        <v>-1</v>
      </c>
      <c r="H6" s="2"/>
      <c r="I6" s="43">
        <v>-1</v>
      </c>
      <c r="J6" s="2"/>
      <c r="K6" s="2"/>
      <c r="L6" s="2">
        <v>7</v>
      </c>
      <c r="M6" s="2">
        <v>9</v>
      </c>
      <c r="N6" s="2">
        <v>8</v>
      </c>
      <c r="O6" s="2"/>
      <c r="P6" s="40"/>
      <c r="Q6" s="2"/>
      <c r="R6" s="2"/>
      <c r="S6" s="2"/>
      <c r="T6" s="2">
        <f t="shared" si="0"/>
        <v>61</v>
      </c>
      <c r="U6" s="3">
        <f t="shared" si="1"/>
        <v>6.1</v>
      </c>
      <c r="Y6" s="39"/>
    </row>
    <row r="7" spans="1:28" x14ac:dyDescent="0.35">
      <c r="A7" s="1" t="s">
        <v>15</v>
      </c>
      <c r="B7" s="2">
        <v>8</v>
      </c>
      <c r="C7" s="2">
        <v>8</v>
      </c>
      <c r="D7" s="2">
        <v>7</v>
      </c>
      <c r="E7" s="2">
        <v>8</v>
      </c>
      <c r="F7" s="2">
        <v>8</v>
      </c>
      <c r="G7" s="2">
        <v>8</v>
      </c>
      <c r="H7" s="2">
        <v>7</v>
      </c>
      <c r="I7" s="2">
        <v>7</v>
      </c>
      <c r="J7" s="2"/>
      <c r="K7" s="2">
        <v>8</v>
      </c>
      <c r="L7" s="2"/>
      <c r="M7" s="2">
        <v>6</v>
      </c>
      <c r="N7" s="40">
        <v>7</v>
      </c>
      <c r="O7" s="2">
        <v>7</v>
      </c>
      <c r="P7" s="41">
        <v>8</v>
      </c>
      <c r="Q7" s="2">
        <v>6</v>
      </c>
      <c r="R7" s="41">
        <v>5</v>
      </c>
      <c r="S7" s="41"/>
      <c r="T7" s="2">
        <f t="shared" si="0"/>
        <v>108</v>
      </c>
      <c r="U7" s="3">
        <f t="shared" si="1"/>
        <v>7.2</v>
      </c>
      <c r="Y7" s="39"/>
    </row>
    <row r="8" spans="1:28" x14ac:dyDescent="0.35">
      <c r="A8" s="1" t="s">
        <v>24</v>
      </c>
      <c r="B8" s="2">
        <v>7</v>
      </c>
      <c r="C8" s="2">
        <v>8</v>
      </c>
      <c r="D8" s="43">
        <v>-1</v>
      </c>
      <c r="E8" s="2"/>
      <c r="F8" s="2">
        <v>8</v>
      </c>
      <c r="G8" s="2">
        <v>8</v>
      </c>
      <c r="H8" s="2">
        <v>7</v>
      </c>
      <c r="I8" s="2">
        <v>8</v>
      </c>
      <c r="J8" s="2"/>
      <c r="K8" s="2">
        <v>6</v>
      </c>
      <c r="L8" s="2">
        <v>7</v>
      </c>
      <c r="M8" s="2">
        <v>5</v>
      </c>
      <c r="N8" s="2">
        <v>5</v>
      </c>
      <c r="O8" s="2"/>
      <c r="P8" s="41"/>
      <c r="Q8" s="41"/>
      <c r="R8" s="41"/>
      <c r="S8" s="41"/>
      <c r="T8" s="2">
        <f t="shared" si="0"/>
        <v>68</v>
      </c>
      <c r="U8" s="3">
        <f t="shared" si="1"/>
        <v>6.1818181818181817</v>
      </c>
      <c r="Y8" s="39"/>
    </row>
    <row r="9" spans="1:28" x14ac:dyDescent="0.35">
      <c r="A9" s="1" t="s">
        <v>16</v>
      </c>
      <c r="B9" s="2">
        <v>9</v>
      </c>
      <c r="C9" s="2">
        <v>7</v>
      </c>
      <c r="D9" s="2">
        <v>6</v>
      </c>
      <c r="E9" s="2">
        <v>8</v>
      </c>
      <c r="F9" s="2">
        <v>8</v>
      </c>
      <c r="G9" s="2">
        <v>8</v>
      </c>
      <c r="H9" s="2">
        <v>8</v>
      </c>
      <c r="I9" s="2">
        <v>7</v>
      </c>
      <c r="J9" s="2">
        <v>6</v>
      </c>
      <c r="K9" s="2"/>
      <c r="L9" s="2">
        <v>7</v>
      </c>
      <c r="M9" s="2">
        <v>7</v>
      </c>
      <c r="N9" s="2">
        <v>9</v>
      </c>
      <c r="O9" s="2">
        <v>8</v>
      </c>
      <c r="P9" s="2">
        <v>8</v>
      </c>
      <c r="Q9" s="41">
        <v>9</v>
      </c>
      <c r="R9" s="41">
        <v>8</v>
      </c>
      <c r="S9" s="41"/>
      <c r="T9" s="2">
        <f t="shared" si="0"/>
        <v>123</v>
      </c>
      <c r="U9" s="3">
        <f t="shared" si="1"/>
        <v>7.6875</v>
      </c>
      <c r="Y9" s="39"/>
    </row>
    <row r="10" spans="1:28" x14ac:dyDescent="0.35">
      <c r="A10" s="1" t="s">
        <v>23</v>
      </c>
      <c r="B10" s="2"/>
      <c r="C10" s="2">
        <v>8</v>
      </c>
      <c r="D10" s="2">
        <v>7</v>
      </c>
      <c r="E10" s="2">
        <v>8</v>
      </c>
      <c r="F10" s="2">
        <v>9</v>
      </c>
      <c r="G10" s="2">
        <v>8</v>
      </c>
      <c r="H10" s="43">
        <v>-1</v>
      </c>
      <c r="I10" s="2">
        <v>5</v>
      </c>
      <c r="J10" s="2"/>
      <c r="K10" s="2">
        <v>6</v>
      </c>
      <c r="L10" s="2">
        <v>8</v>
      </c>
      <c r="M10" s="2">
        <v>7</v>
      </c>
      <c r="N10" s="2">
        <v>6</v>
      </c>
      <c r="O10" s="2"/>
      <c r="P10" s="41"/>
      <c r="Q10" s="41"/>
      <c r="R10" s="41"/>
      <c r="S10" s="41"/>
      <c r="T10" s="2">
        <f t="shared" si="0"/>
        <v>71</v>
      </c>
      <c r="U10" s="3">
        <f t="shared" si="1"/>
        <v>6.4545454545454541</v>
      </c>
      <c r="Y10" s="39"/>
    </row>
    <row r="11" spans="1:28" x14ac:dyDescent="0.35">
      <c r="A11" s="1" t="s">
        <v>17</v>
      </c>
      <c r="B11" s="2">
        <v>6</v>
      </c>
      <c r="C11" s="2">
        <v>7</v>
      </c>
      <c r="D11" s="43">
        <v>-1</v>
      </c>
      <c r="E11" s="2">
        <v>7</v>
      </c>
      <c r="F11" s="43">
        <v>-1</v>
      </c>
      <c r="G11" s="2">
        <v>5</v>
      </c>
      <c r="H11" s="2">
        <v>7</v>
      </c>
      <c r="I11" s="2"/>
      <c r="J11" s="2">
        <v>8</v>
      </c>
      <c r="K11" s="2"/>
      <c r="L11" s="2">
        <v>8</v>
      </c>
      <c r="M11" s="2">
        <v>6</v>
      </c>
      <c r="N11" s="2">
        <v>9</v>
      </c>
      <c r="O11" s="2"/>
      <c r="P11" s="41"/>
      <c r="Q11" s="41"/>
      <c r="R11" s="41"/>
      <c r="S11" s="41"/>
      <c r="T11" s="2">
        <f t="shared" si="0"/>
        <v>61</v>
      </c>
      <c r="U11" s="3">
        <f t="shared" si="1"/>
        <v>5.5454545454545459</v>
      </c>
      <c r="Y11" s="39"/>
    </row>
    <row r="12" spans="1:28" x14ac:dyDescent="0.35">
      <c r="A12" s="1" t="s">
        <v>13</v>
      </c>
      <c r="B12" s="2">
        <v>8</v>
      </c>
      <c r="C12" s="2">
        <v>9</v>
      </c>
      <c r="D12" s="2">
        <v>8</v>
      </c>
      <c r="E12" s="2">
        <v>8</v>
      </c>
      <c r="F12" s="2">
        <v>8</v>
      </c>
      <c r="G12" s="2">
        <v>8</v>
      </c>
      <c r="H12" s="2">
        <v>7</v>
      </c>
      <c r="I12" s="2">
        <v>7</v>
      </c>
      <c r="J12" s="2"/>
      <c r="K12" s="2"/>
      <c r="L12" s="2">
        <v>8</v>
      </c>
      <c r="M12" s="2">
        <v>9</v>
      </c>
      <c r="N12" s="2">
        <v>6</v>
      </c>
      <c r="O12" s="2"/>
      <c r="P12" s="41"/>
      <c r="Q12" s="41">
        <v>9</v>
      </c>
      <c r="R12" s="41"/>
      <c r="S12" s="41"/>
      <c r="T12" s="2">
        <f t="shared" si="0"/>
        <v>95</v>
      </c>
      <c r="U12" s="3">
        <f t="shared" si="1"/>
        <v>7.916666666666667</v>
      </c>
      <c r="Y12" s="39"/>
    </row>
    <row r="13" spans="1:28" x14ac:dyDescent="0.35">
      <c r="A13" s="1" t="s">
        <v>21</v>
      </c>
      <c r="B13" s="2">
        <v>7</v>
      </c>
      <c r="C13" s="2">
        <v>8</v>
      </c>
      <c r="D13" s="2">
        <v>8</v>
      </c>
      <c r="E13" s="2">
        <v>8</v>
      </c>
      <c r="F13" s="2">
        <v>7</v>
      </c>
      <c r="G13" s="2">
        <v>8</v>
      </c>
      <c r="H13" s="2">
        <v>7</v>
      </c>
      <c r="I13" s="2">
        <v>8</v>
      </c>
      <c r="J13" s="2"/>
      <c r="K13" s="2"/>
      <c r="L13" s="2">
        <v>6</v>
      </c>
      <c r="M13" s="2"/>
      <c r="N13" s="2">
        <v>6</v>
      </c>
      <c r="O13" s="2">
        <v>8</v>
      </c>
      <c r="P13" s="41"/>
      <c r="Q13" s="41"/>
      <c r="R13" s="41"/>
      <c r="S13" s="41"/>
      <c r="T13" s="2">
        <f t="shared" si="0"/>
        <v>81</v>
      </c>
      <c r="U13" s="3">
        <f t="shared" si="1"/>
        <v>7.3636363636363633</v>
      </c>
      <c r="Y13" s="39"/>
      <c r="AB13" s="24" t="s">
        <v>33</v>
      </c>
    </row>
    <row r="14" spans="1:28" x14ac:dyDescent="0.35">
      <c r="A14" s="1" t="s">
        <v>19</v>
      </c>
      <c r="B14" s="2">
        <v>8</v>
      </c>
      <c r="C14" s="2"/>
      <c r="D14" s="2">
        <v>8</v>
      </c>
      <c r="E14" s="2">
        <v>7</v>
      </c>
      <c r="F14" s="2">
        <v>7</v>
      </c>
      <c r="G14" s="2">
        <v>8</v>
      </c>
      <c r="H14" s="2">
        <v>8</v>
      </c>
      <c r="I14" s="2">
        <v>7</v>
      </c>
      <c r="J14" s="2">
        <v>9</v>
      </c>
      <c r="K14" s="2"/>
      <c r="L14" s="2">
        <v>6</v>
      </c>
      <c r="M14" s="2">
        <v>7</v>
      </c>
      <c r="N14" s="41">
        <v>7</v>
      </c>
      <c r="O14" s="2">
        <v>7</v>
      </c>
      <c r="P14" s="41"/>
      <c r="Q14" s="2">
        <v>9</v>
      </c>
      <c r="R14" s="2"/>
      <c r="S14" s="41"/>
      <c r="T14" s="2">
        <f t="shared" si="0"/>
        <v>98</v>
      </c>
      <c r="U14" s="3">
        <f t="shared" si="1"/>
        <v>7.5384615384615383</v>
      </c>
      <c r="Y14" s="39"/>
    </row>
    <row r="15" spans="1:28" x14ac:dyDescent="0.35">
      <c r="A15" s="1" t="s">
        <v>12</v>
      </c>
      <c r="B15" s="2">
        <v>9</v>
      </c>
      <c r="C15" s="2">
        <v>8</v>
      </c>
      <c r="D15" s="2"/>
      <c r="E15" s="2">
        <v>7</v>
      </c>
      <c r="F15" s="2">
        <v>7</v>
      </c>
      <c r="G15" s="2">
        <v>5</v>
      </c>
      <c r="H15" s="2">
        <v>8</v>
      </c>
      <c r="I15" s="2">
        <v>7</v>
      </c>
      <c r="J15" s="2"/>
      <c r="K15" s="2">
        <v>8</v>
      </c>
      <c r="L15" s="41">
        <v>7</v>
      </c>
      <c r="M15" s="2">
        <v>5</v>
      </c>
      <c r="N15" s="2">
        <v>8</v>
      </c>
      <c r="O15" s="2"/>
      <c r="P15" s="41"/>
      <c r="Q15" s="2"/>
      <c r="R15" s="41"/>
      <c r="S15" s="41"/>
      <c r="T15" s="2">
        <f t="shared" si="0"/>
        <v>79</v>
      </c>
      <c r="U15" s="3">
        <f t="shared" si="1"/>
        <v>7.1818181818181817</v>
      </c>
      <c r="Y15" s="39"/>
    </row>
    <row r="16" spans="1:28" x14ac:dyDescent="0.35">
      <c r="A16" s="4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5"/>
      <c r="U16" s="3"/>
    </row>
    <row r="17" spans="1:21" x14ac:dyDescent="0.35">
      <c r="A17" s="1"/>
      <c r="B17" s="2"/>
      <c r="C17" s="2"/>
      <c r="D17" s="2"/>
      <c r="E17" s="2"/>
      <c r="F17" s="2"/>
      <c r="G17" s="2"/>
      <c r="H17" s="2"/>
      <c r="I17" s="2"/>
      <c r="J17" s="17"/>
      <c r="K17" s="17"/>
      <c r="L17" s="17"/>
      <c r="M17" s="17" t="s">
        <v>25</v>
      </c>
      <c r="N17" s="17"/>
      <c r="O17" s="17"/>
      <c r="P17" s="17"/>
      <c r="Q17" s="17"/>
      <c r="R17" s="17"/>
      <c r="S17" s="17"/>
      <c r="T17" s="17">
        <f>+SUM(T3:T15)</f>
        <v>1091</v>
      </c>
      <c r="U17" s="29">
        <f>+T17/COUNT(B3:S15)</f>
        <v>6.9935897435897436</v>
      </c>
    </row>
    <row r="18" spans="1:21" x14ac:dyDescent="0.35">
      <c r="A18" s="1" t="s">
        <v>34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5"/>
      <c r="U18" s="3"/>
    </row>
    <row r="19" spans="1:21" x14ac:dyDescent="0.35">
      <c r="A19" s="1" t="s">
        <v>35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6" t="s">
        <v>36</v>
      </c>
      <c r="O19" s="6"/>
      <c r="P19" s="6"/>
      <c r="Q19" s="6"/>
      <c r="R19" s="6"/>
      <c r="S19" s="6"/>
      <c r="T19" s="5"/>
      <c r="U19" s="3">
        <f>SUM(U3:U15)/13</f>
        <v>6.9224381387842921</v>
      </c>
    </row>
  </sheetData>
  <phoneticPr fontId="0" type="noConversion"/>
  <conditionalFormatting sqref="U3:U15">
    <cfRule type="top10" dxfId="5" priority="7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1"/>
  <sheetViews>
    <sheetView workbookViewId="0">
      <pane ySplit="2" topLeftCell="A3" activePane="bottomLeft" state="frozen"/>
      <selection pane="bottomLeft" activeCell="P16" sqref="P16"/>
    </sheetView>
  </sheetViews>
  <sheetFormatPr defaultColWidth="9.1796875" defaultRowHeight="14.5" x14ac:dyDescent="0.35"/>
  <cols>
    <col min="1" max="1" width="29.453125" style="1" customWidth="1"/>
    <col min="2" max="17" width="3.54296875" style="2" customWidth="1"/>
    <col min="18" max="18" width="5.54296875" style="5" bestFit="1" customWidth="1"/>
    <col min="19" max="19" width="8.54296875" style="3" bestFit="1" customWidth="1"/>
    <col min="20" max="16384" width="9.1796875" style="1"/>
  </cols>
  <sheetData>
    <row r="1" spans="1:19" ht="12.75" customHeight="1" x14ac:dyDescent="0.35">
      <c r="A1" s="19" t="s">
        <v>39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29"/>
    </row>
    <row r="2" spans="1:19" s="8" customFormat="1" x14ac:dyDescent="0.35">
      <c r="A2" s="30" t="s">
        <v>2</v>
      </c>
      <c r="B2" s="17">
        <v>1</v>
      </c>
      <c r="C2" s="17">
        <v>2</v>
      </c>
      <c r="D2" s="17">
        <v>3</v>
      </c>
      <c r="E2" s="17">
        <v>4</v>
      </c>
      <c r="F2" s="17">
        <v>5</v>
      </c>
      <c r="G2" s="17">
        <v>6</v>
      </c>
      <c r="H2" s="17">
        <v>7</v>
      </c>
      <c r="I2" s="17">
        <v>8</v>
      </c>
      <c r="J2" s="17">
        <v>9</v>
      </c>
      <c r="K2" s="17">
        <v>10</v>
      </c>
      <c r="L2" s="17">
        <v>11</v>
      </c>
      <c r="M2" s="17">
        <v>12</v>
      </c>
      <c r="N2" s="17">
        <v>13</v>
      </c>
      <c r="O2" s="17" t="s">
        <v>28</v>
      </c>
      <c r="P2" s="17" t="s">
        <v>29</v>
      </c>
      <c r="Q2" s="17" t="s">
        <v>30</v>
      </c>
      <c r="R2" s="17" t="s">
        <v>31</v>
      </c>
      <c r="S2" s="29" t="s">
        <v>32</v>
      </c>
    </row>
    <row r="3" spans="1:19" x14ac:dyDescent="0.35">
      <c r="A3" s="1" t="s">
        <v>18</v>
      </c>
      <c r="B3" s="2">
        <v>7</v>
      </c>
      <c r="C3" s="2">
        <v>8</v>
      </c>
      <c r="D3" s="2">
        <v>6</v>
      </c>
      <c r="E3" s="2">
        <v>7</v>
      </c>
      <c r="F3" s="2">
        <v>8</v>
      </c>
      <c r="H3" s="2">
        <v>8</v>
      </c>
      <c r="I3" s="2">
        <v>8</v>
      </c>
      <c r="J3" s="2">
        <v>8</v>
      </c>
      <c r="L3" s="2">
        <v>6</v>
      </c>
      <c r="M3" s="2">
        <v>5</v>
      </c>
      <c r="N3" s="2">
        <v>8</v>
      </c>
      <c r="R3" s="2">
        <f t="shared" ref="R3:R15" si="0">SUM(B3:Q3)</f>
        <v>79</v>
      </c>
      <c r="S3" s="3">
        <f t="shared" ref="S3:S15" si="1">+R3/COUNT(B3:Q3)</f>
        <v>7.1818181818181817</v>
      </c>
    </row>
    <row r="4" spans="1:19" x14ac:dyDescent="0.35">
      <c r="A4" s="1" t="s">
        <v>20</v>
      </c>
      <c r="C4" s="2">
        <v>8</v>
      </c>
      <c r="D4" s="2">
        <v>8</v>
      </c>
      <c r="E4" s="2">
        <v>8</v>
      </c>
      <c r="F4" s="2">
        <v>8</v>
      </c>
      <c r="G4" s="2">
        <v>8</v>
      </c>
      <c r="H4" s="2">
        <v>8</v>
      </c>
      <c r="I4" s="2">
        <v>8</v>
      </c>
      <c r="J4" s="2">
        <v>8</v>
      </c>
      <c r="K4" s="2">
        <v>8</v>
      </c>
      <c r="L4" s="2">
        <v>8</v>
      </c>
      <c r="M4" s="2">
        <v>8</v>
      </c>
      <c r="O4" s="2">
        <v>7</v>
      </c>
      <c r="P4" s="2">
        <v>8</v>
      </c>
      <c r="R4" s="2">
        <f t="shared" si="0"/>
        <v>103</v>
      </c>
      <c r="S4" s="3">
        <f t="shared" si="1"/>
        <v>7.9230769230769234</v>
      </c>
    </row>
    <row r="5" spans="1:19" x14ac:dyDescent="0.35">
      <c r="A5" s="1" t="s">
        <v>14</v>
      </c>
      <c r="B5" s="2">
        <v>8</v>
      </c>
      <c r="C5" s="2">
        <v>8</v>
      </c>
      <c r="D5" s="2">
        <v>8</v>
      </c>
      <c r="E5" s="2">
        <v>6</v>
      </c>
      <c r="G5" s="2">
        <v>7</v>
      </c>
      <c r="H5" s="2">
        <v>8</v>
      </c>
      <c r="I5" s="2">
        <v>7</v>
      </c>
      <c r="J5" s="2">
        <v>8</v>
      </c>
      <c r="L5" s="2">
        <v>8</v>
      </c>
      <c r="M5" s="2">
        <v>8</v>
      </c>
      <c r="N5" s="2">
        <v>8</v>
      </c>
      <c r="R5" s="2">
        <f t="shared" si="0"/>
        <v>84</v>
      </c>
      <c r="S5" s="3">
        <f t="shared" si="1"/>
        <v>7.6363636363636367</v>
      </c>
    </row>
    <row r="6" spans="1:19" x14ac:dyDescent="0.35">
      <c r="A6" s="1" t="s">
        <v>22</v>
      </c>
      <c r="B6" s="2">
        <v>8</v>
      </c>
      <c r="C6" s="2">
        <v>8</v>
      </c>
      <c r="D6" s="2">
        <v>7</v>
      </c>
      <c r="E6" s="2">
        <v>8</v>
      </c>
      <c r="F6" s="2">
        <v>8</v>
      </c>
      <c r="G6" s="2">
        <v>8</v>
      </c>
      <c r="I6" s="2">
        <v>7</v>
      </c>
      <c r="J6" s="2">
        <v>6</v>
      </c>
      <c r="K6" s="2">
        <v>8</v>
      </c>
      <c r="L6" s="2">
        <v>8</v>
      </c>
      <c r="M6" s="2">
        <v>6</v>
      </c>
      <c r="N6" s="2">
        <v>8</v>
      </c>
      <c r="O6" s="2">
        <v>8</v>
      </c>
      <c r="P6" s="2">
        <v>7</v>
      </c>
      <c r="R6" s="2">
        <f t="shared" si="0"/>
        <v>105</v>
      </c>
      <c r="S6" s="3">
        <f t="shared" si="1"/>
        <v>7.5</v>
      </c>
    </row>
    <row r="7" spans="1:19" x14ac:dyDescent="0.35">
      <c r="A7" s="1" t="s">
        <v>15</v>
      </c>
      <c r="B7" s="2">
        <v>7</v>
      </c>
      <c r="C7" s="2">
        <v>8</v>
      </c>
      <c r="D7" s="2">
        <v>7</v>
      </c>
      <c r="E7" s="2">
        <v>7</v>
      </c>
      <c r="F7" s="2">
        <v>8</v>
      </c>
      <c r="G7" s="2">
        <v>8</v>
      </c>
      <c r="H7" s="2">
        <v>8</v>
      </c>
      <c r="I7" s="2">
        <v>8</v>
      </c>
      <c r="J7" s="2">
        <v>6</v>
      </c>
      <c r="M7" s="2">
        <v>7</v>
      </c>
      <c r="N7" s="2">
        <v>8</v>
      </c>
      <c r="O7" s="2">
        <v>5</v>
      </c>
      <c r="R7" s="2">
        <f t="shared" si="0"/>
        <v>87</v>
      </c>
      <c r="S7" s="3">
        <f t="shared" si="1"/>
        <v>7.25</v>
      </c>
    </row>
    <row r="8" spans="1:19" x14ac:dyDescent="0.35">
      <c r="A8" s="1" t="s">
        <v>24</v>
      </c>
      <c r="B8" s="2">
        <v>7</v>
      </c>
      <c r="C8" s="2">
        <v>8</v>
      </c>
      <c r="D8" s="2">
        <v>7</v>
      </c>
      <c r="F8" s="2">
        <v>8</v>
      </c>
      <c r="G8" s="2">
        <v>8</v>
      </c>
      <c r="H8" s="2">
        <v>8</v>
      </c>
      <c r="I8" s="2">
        <v>8</v>
      </c>
      <c r="J8" s="2">
        <v>8</v>
      </c>
      <c r="L8" s="2">
        <v>8</v>
      </c>
      <c r="M8" s="2">
        <v>8</v>
      </c>
      <c r="N8" s="2">
        <v>7</v>
      </c>
      <c r="P8" s="40"/>
      <c r="R8" s="2">
        <f t="shared" si="0"/>
        <v>85</v>
      </c>
      <c r="S8" s="3">
        <f t="shared" si="1"/>
        <v>7.7272727272727275</v>
      </c>
    </row>
    <row r="9" spans="1:19" x14ac:dyDescent="0.35">
      <c r="A9" s="1" t="s">
        <v>16</v>
      </c>
      <c r="B9" s="2">
        <v>6</v>
      </c>
      <c r="C9" s="40">
        <v>-1</v>
      </c>
      <c r="D9" s="2">
        <v>8</v>
      </c>
      <c r="E9" s="2">
        <v>7</v>
      </c>
      <c r="F9" s="2">
        <v>8</v>
      </c>
      <c r="G9" s="2">
        <v>8</v>
      </c>
      <c r="H9" s="2">
        <v>7</v>
      </c>
      <c r="I9" s="2">
        <v>7</v>
      </c>
      <c r="J9" s="2">
        <v>8</v>
      </c>
      <c r="L9" s="2">
        <v>8</v>
      </c>
      <c r="M9" s="2">
        <v>8</v>
      </c>
      <c r="N9" s="2">
        <v>5</v>
      </c>
      <c r="O9" s="2">
        <v>8</v>
      </c>
      <c r="R9" s="2">
        <f t="shared" si="0"/>
        <v>87</v>
      </c>
      <c r="S9" s="3">
        <f t="shared" si="1"/>
        <v>6.6923076923076925</v>
      </c>
    </row>
    <row r="10" spans="1:19" x14ac:dyDescent="0.35">
      <c r="A10" s="1" t="s">
        <v>23</v>
      </c>
      <c r="C10" s="2">
        <v>8</v>
      </c>
      <c r="D10" s="2">
        <v>7</v>
      </c>
      <c r="E10" s="2">
        <v>8</v>
      </c>
      <c r="F10" s="2">
        <v>8</v>
      </c>
      <c r="G10" s="2">
        <v>8</v>
      </c>
      <c r="H10" s="2">
        <v>8</v>
      </c>
      <c r="I10" s="2">
        <v>7</v>
      </c>
      <c r="J10" s="2">
        <v>8</v>
      </c>
      <c r="L10" s="2">
        <v>8</v>
      </c>
      <c r="M10" s="43">
        <v>-1</v>
      </c>
      <c r="N10" s="2">
        <v>9</v>
      </c>
      <c r="O10" s="2">
        <v>8</v>
      </c>
      <c r="P10" s="2">
        <v>4</v>
      </c>
      <c r="R10" s="2">
        <f t="shared" si="0"/>
        <v>90</v>
      </c>
      <c r="S10" s="3">
        <f t="shared" si="1"/>
        <v>6.9230769230769234</v>
      </c>
    </row>
    <row r="11" spans="1:19" x14ac:dyDescent="0.35">
      <c r="A11" s="1" t="s">
        <v>17</v>
      </c>
      <c r="B11" s="2">
        <v>7</v>
      </c>
      <c r="C11" s="2">
        <v>8</v>
      </c>
      <c r="D11" s="2">
        <v>8</v>
      </c>
      <c r="E11" s="2">
        <v>7</v>
      </c>
      <c r="F11" s="2">
        <v>8</v>
      </c>
      <c r="G11" s="2">
        <v>5</v>
      </c>
      <c r="H11" s="2">
        <v>9</v>
      </c>
      <c r="K11" s="2">
        <v>8</v>
      </c>
      <c r="L11" s="2">
        <v>6</v>
      </c>
      <c r="M11" s="2">
        <v>8</v>
      </c>
      <c r="N11" s="2">
        <v>6</v>
      </c>
      <c r="R11" s="2">
        <f t="shared" si="0"/>
        <v>80</v>
      </c>
      <c r="S11" s="3">
        <f t="shared" si="1"/>
        <v>7.2727272727272725</v>
      </c>
    </row>
    <row r="12" spans="1:19" x14ac:dyDescent="0.35">
      <c r="A12" s="1" t="s">
        <v>13</v>
      </c>
      <c r="B12" s="2">
        <v>8</v>
      </c>
      <c r="C12" s="2">
        <v>8</v>
      </c>
      <c r="D12" s="2">
        <v>8</v>
      </c>
      <c r="E12" s="2">
        <v>8</v>
      </c>
      <c r="F12" s="2">
        <v>8</v>
      </c>
      <c r="G12" s="2">
        <v>9</v>
      </c>
      <c r="H12" s="2">
        <v>9</v>
      </c>
      <c r="I12" s="2">
        <v>6</v>
      </c>
      <c r="L12" s="2">
        <v>8</v>
      </c>
      <c r="M12" s="2">
        <v>8</v>
      </c>
      <c r="N12" s="2">
        <v>7</v>
      </c>
      <c r="R12" s="2">
        <f t="shared" si="0"/>
        <v>87</v>
      </c>
      <c r="S12" s="3">
        <f t="shared" si="1"/>
        <v>7.9090909090909092</v>
      </c>
    </row>
    <row r="13" spans="1:19" x14ac:dyDescent="0.35">
      <c r="A13" s="1" t="s">
        <v>21</v>
      </c>
      <c r="C13" s="2">
        <v>8</v>
      </c>
      <c r="D13" s="2">
        <v>8</v>
      </c>
      <c r="E13" s="2">
        <v>8</v>
      </c>
      <c r="F13" s="2">
        <v>8</v>
      </c>
      <c r="G13" s="2">
        <v>7</v>
      </c>
      <c r="H13" s="2">
        <v>5</v>
      </c>
      <c r="I13" s="2">
        <v>8</v>
      </c>
      <c r="J13" s="2">
        <v>6</v>
      </c>
      <c r="L13" s="2">
        <v>8</v>
      </c>
      <c r="N13" s="43">
        <v>-1</v>
      </c>
      <c r="R13" s="2">
        <f t="shared" si="0"/>
        <v>65</v>
      </c>
      <c r="S13" s="3">
        <f t="shared" si="1"/>
        <v>6.5</v>
      </c>
    </row>
    <row r="14" spans="1:19" x14ac:dyDescent="0.35">
      <c r="A14" s="1" t="s">
        <v>19</v>
      </c>
      <c r="B14" s="2">
        <v>8</v>
      </c>
      <c r="D14" s="2">
        <v>8</v>
      </c>
      <c r="E14" s="2">
        <v>7</v>
      </c>
      <c r="F14" s="2">
        <v>6</v>
      </c>
      <c r="G14" s="2">
        <v>8</v>
      </c>
      <c r="H14" s="2">
        <v>8</v>
      </c>
      <c r="I14" s="2">
        <v>7</v>
      </c>
      <c r="K14" s="2">
        <v>8</v>
      </c>
      <c r="L14" s="2">
        <v>7</v>
      </c>
      <c r="M14" s="2">
        <v>8</v>
      </c>
      <c r="N14" s="2">
        <v>6</v>
      </c>
      <c r="R14" s="2">
        <f t="shared" si="0"/>
        <v>81</v>
      </c>
      <c r="S14" s="3">
        <f t="shared" si="1"/>
        <v>7.3636363636363633</v>
      </c>
    </row>
    <row r="15" spans="1:19" x14ac:dyDescent="0.35">
      <c r="A15" s="1" t="s">
        <v>12</v>
      </c>
      <c r="B15" s="2">
        <v>8</v>
      </c>
      <c r="C15" s="2">
        <v>8</v>
      </c>
      <c r="E15" s="2">
        <v>7</v>
      </c>
      <c r="F15" s="2">
        <v>8</v>
      </c>
      <c r="G15" s="2">
        <v>8</v>
      </c>
      <c r="H15" s="2">
        <v>9</v>
      </c>
      <c r="I15" s="2">
        <v>7</v>
      </c>
      <c r="J15" s="2">
        <v>8</v>
      </c>
      <c r="L15" s="2">
        <v>8</v>
      </c>
      <c r="M15" s="2">
        <v>8</v>
      </c>
      <c r="N15" s="2">
        <v>9</v>
      </c>
      <c r="O15" s="2">
        <v>8</v>
      </c>
      <c r="P15" s="2">
        <v>7</v>
      </c>
      <c r="R15" s="2">
        <f t="shared" si="0"/>
        <v>103</v>
      </c>
      <c r="S15" s="3">
        <f t="shared" si="1"/>
        <v>7.9230769230769234</v>
      </c>
    </row>
    <row r="16" spans="1:19" x14ac:dyDescent="0.35">
      <c r="A16" s="4"/>
    </row>
    <row r="17" spans="1:19" x14ac:dyDescent="0.35">
      <c r="J17" s="17"/>
      <c r="K17" s="17"/>
      <c r="L17" s="17"/>
      <c r="M17" s="17" t="s">
        <v>25</v>
      </c>
      <c r="N17" s="17"/>
      <c r="O17" s="17"/>
      <c r="P17" s="17"/>
      <c r="Q17" s="17"/>
      <c r="R17" s="17">
        <f>+SUM(R3:R15)</f>
        <v>1136</v>
      </c>
      <c r="S17" s="29">
        <f>+R17/COUNT(B3:Q15)</f>
        <v>7.3766233766233764</v>
      </c>
    </row>
    <row r="19" spans="1:19" x14ac:dyDescent="0.35">
      <c r="A19" s="1" t="s">
        <v>34</v>
      </c>
      <c r="N19" s="6" t="s">
        <v>36</v>
      </c>
      <c r="O19" s="6"/>
      <c r="P19" s="6"/>
      <c r="Q19" s="6"/>
      <c r="S19" s="3">
        <f>SUM(S3:S15)/13</f>
        <v>7.3694190424959638</v>
      </c>
    </row>
    <row r="20" spans="1:19" x14ac:dyDescent="0.35">
      <c r="A20" s="1" t="s">
        <v>35</v>
      </c>
    </row>
    <row r="21" spans="1:19" x14ac:dyDescent="0.35">
      <c r="A21" s="1" t="s">
        <v>37</v>
      </c>
    </row>
  </sheetData>
  <phoneticPr fontId="0" type="noConversion"/>
  <conditionalFormatting sqref="S3:S15">
    <cfRule type="top10" dxfId="4" priority="6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1"/>
  <sheetViews>
    <sheetView workbookViewId="0">
      <pane ySplit="2" topLeftCell="A3" activePane="bottomLeft" state="frozen"/>
      <selection pane="bottomLeft" activeCell="Q31" sqref="Q31"/>
    </sheetView>
  </sheetViews>
  <sheetFormatPr defaultColWidth="9.1796875" defaultRowHeight="14.5" x14ac:dyDescent="0.35"/>
  <cols>
    <col min="1" max="1" width="29.1796875" style="1" customWidth="1"/>
    <col min="2" max="4" width="3.54296875" style="2" customWidth="1"/>
    <col min="5" max="5" width="4.453125" style="2" bestFit="1" customWidth="1"/>
    <col min="6" max="10" width="3.54296875" style="2" customWidth="1"/>
    <col min="11" max="12" width="4.1796875" style="2" bestFit="1" customWidth="1"/>
    <col min="13" max="14" width="3.81640625" style="2" customWidth="1"/>
    <col min="15" max="17" width="3.54296875" style="2" customWidth="1"/>
    <col min="18" max="18" width="5.54296875" style="5" bestFit="1" customWidth="1"/>
    <col min="19" max="19" width="8.54296875" style="3" bestFit="1" customWidth="1"/>
    <col min="20" max="16384" width="9.1796875" style="1"/>
  </cols>
  <sheetData>
    <row r="1" spans="1:19" ht="12.75" customHeight="1" x14ac:dyDescent="0.35">
      <c r="A1" s="19" t="s">
        <v>39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29"/>
    </row>
    <row r="2" spans="1:19" s="8" customFormat="1" x14ac:dyDescent="0.35">
      <c r="A2" s="30" t="s">
        <v>2</v>
      </c>
      <c r="B2" s="17">
        <v>1</v>
      </c>
      <c r="C2" s="17">
        <v>2</v>
      </c>
      <c r="D2" s="17">
        <v>3</v>
      </c>
      <c r="E2" s="17">
        <v>4</v>
      </c>
      <c r="F2" s="17">
        <v>5</v>
      </c>
      <c r="G2" s="17">
        <v>6</v>
      </c>
      <c r="H2" s="17">
        <v>7</v>
      </c>
      <c r="I2" s="17">
        <v>8</v>
      </c>
      <c r="J2" s="17">
        <v>9</v>
      </c>
      <c r="K2" s="17">
        <v>10</v>
      </c>
      <c r="L2" s="17">
        <v>11</v>
      </c>
      <c r="M2" s="17">
        <v>12</v>
      </c>
      <c r="N2" s="17">
        <v>13</v>
      </c>
      <c r="O2" s="17" t="s">
        <v>28</v>
      </c>
      <c r="P2" s="17" t="s">
        <v>29</v>
      </c>
      <c r="Q2" s="17" t="s">
        <v>30</v>
      </c>
      <c r="R2" s="17" t="s">
        <v>31</v>
      </c>
      <c r="S2" s="29" t="s">
        <v>32</v>
      </c>
    </row>
    <row r="3" spans="1:19" x14ac:dyDescent="0.35">
      <c r="A3" s="1" t="s">
        <v>18</v>
      </c>
      <c r="C3" s="2">
        <v>8</v>
      </c>
      <c r="D3" s="2">
        <v>7</v>
      </c>
      <c r="E3" s="2">
        <v>9</v>
      </c>
      <c r="F3" s="2">
        <v>8</v>
      </c>
      <c r="H3" s="2">
        <v>9</v>
      </c>
      <c r="I3" s="2">
        <v>9</v>
      </c>
      <c r="L3" s="2">
        <v>8</v>
      </c>
      <c r="M3" s="2">
        <v>7</v>
      </c>
      <c r="N3" s="2">
        <v>8</v>
      </c>
      <c r="R3" s="2">
        <f t="shared" ref="R3:R15" si="0">SUM(B3:Q3)</f>
        <v>73</v>
      </c>
      <c r="S3" s="3">
        <f t="shared" ref="S3:S15" si="1">+R3/COUNT(B3:Q3)</f>
        <v>8.1111111111111107</v>
      </c>
    </row>
    <row r="4" spans="1:19" x14ac:dyDescent="0.35">
      <c r="A4" s="1" t="s">
        <v>20</v>
      </c>
      <c r="B4" s="2">
        <v>8</v>
      </c>
      <c r="C4" s="2">
        <v>7</v>
      </c>
      <c r="D4" s="2">
        <v>9</v>
      </c>
      <c r="E4" s="2">
        <v>8</v>
      </c>
      <c r="F4" s="2">
        <v>7</v>
      </c>
      <c r="G4" s="2">
        <v>7</v>
      </c>
      <c r="H4" s="2">
        <v>7</v>
      </c>
      <c r="I4" s="2">
        <v>7</v>
      </c>
      <c r="J4" s="2">
        <v>7</v>
      </c>
      <c r="L4" s="46">
        <v>8</v>
      </c>
      <c r="M4" s="2">
        <v>8</v>
      </c>
      <c r="O4" s="2">
        <v>8</v>
      </c>
      <c r="P4" s="2">
        <v>8</v>
      </c>
      <c r="R4" s="2">
        <f t="shared" si="0"/>
        <v>99</v>
      </c>
      <c r="S4" s="3">
        <f t="shared" si="1"/>
        <v>7.615384615384615</v>
      </c>
    </row>
    <row r="5" spans="1:19" x14ac:dyDescent="0.35">
      <c r="A5" s="1" t="s">
        <v>14</v>
      </c>
      <c r="C5" s="2">
        <v>8</v>
      </c>
      <c r="D5" s="2">
        <v>9</v>
      </c>
      <c r="E5" s="2">
        <v>8</v>
      </c>
      <c r="G5" s="2">
        <v>7</v>
      </c>
      <c r="H5" s="2">
        <v>8</v>
      </c>
      <c r="I5" s="2">
        <v>8</v>
      </c>
      <c r="L5" s="2">
        <v>9</v>
      </c>
      <c r="M5" s="2">
        <v>8</v>
      </c>
      <c r="N5" s="2">
        <v>7</v>
      </c>
      <c r="R5" s="2">
        <f t="shared" si="0"/>
        <v>72</v>
      </c>
      <c r="S5" s="3">
        <f t="shared" si="1"/>
        <v>8</v>
      </c>
    </row>
    <row r="6" spans="1:19" x14ac:dyDescent="0.35">
      <c r="A6" s="1" t="s">
        <v>22</v>
      </c>
      <c r="B6" s="2">
        <v>9</v>
      </c>
      <c r="C6" s="2">
        <v>7</v>
      </c>
      <c r="D6" s="2">
        <v>6</v>
      </c>
      <c r="E6" s="43">
        <v>-1</v>
      </c>
      <c r="F6" s="2">
        <v>7</v>
      </c>
      <c r="G6" s="2">
        <v>6</v>
      </c>
      <c r="I6" s="2">
        <v>8</v>
      </c>
      <c r="L6" s="2">
        <v>5</v>
      </c>
      <c r="M6" s="2">
        <v>7</v>
      </c>
      <c r="N6" s="2">
        <v>8</v>
      </c>
      <c r="R6" s="2">
        <f t="shared" si="0"/>
        <v>62</v>
      </c>
      <c r="S6" s="3">
        <f t="shared" si="1"/>
        <v>6.2</v>
      </c>
    </row>
    <row r="7" spans="1:19" x14ac:dyDescent="0.35">
      <c r="A7" s="1" t="s">
        <v>15</v>
      </c>
      <c r="C7" s="2">
        <v>8</v>
      </c>
      <c r="D7" s="43">
        <v>-1</v>
      </c>
      <c r="E7" s="2">
        <v>7</v>
      </c>
      <c r="F7" s="2">
        <v>8</v>
      </c>
      <c r="G7" s="2">
        <v>8</v>
      </c>
      <c r="H7" s="2">
        <v>8</v>
      </c>
      <c r="I7" s="43">
        <v>-1</v>
      </c>
      <c r="K7" s="2">
        <v>8</v>
      </c>
      <c r="M7" s="2">
        <v>8</v>
      </c>
      <c r="N7" s="2">
        <v>7</v>
      </c>
      <c r="R7" s="2">
        <f t="shared" si="0"/>
        <v>60</v>
      </c>
      <c r="S7" s="3">
        <f t="shared" si="1"/>
        <v>6</v>
      </c>
    </row>
    <row r="8" spans="1:19" x14ac:dyDescent="0.35">
      <c r="A8" s="1" t="s">
        <v>24</v>
      </c>
      <c r="C8" s="2">
        <v>8</v>
      </c>
      <c r="D8" s="2">
        <v>8</v>
      </c>
      <c r="F8" s="2">
        <v>8</v>
      </c>
      <c r="G8" s="2">
        <v>7</v>
      </c>
      <c r="H8" s="2">
        <v>6</v>
      </c>
      <c r="I8" s="2">
        <v>9</v>
      </c>
      <c r="J8" s="41"/>
      <c r="L8" s="2">
        <v>6</v>
      </c>
      <c r="M8" s="2">
        <v>8</v>
      </c>
      <c r="N8" s="2">
        <v>9</v>
      </c>
      <c r="R8" s="2">
        <f t="shared" si="0"/>
        <v>69</v>
      </c>
      <c r="S8" s="3">
        <f t="shared" si="1"/>
        <v>7.666666666666667</v>
      </c>
    </row>
    <row r="9" spans="1:19" x14ac:dyDescent="0.35">
      <c r="A9" s="1" t="s">
        <v>16</v>
      </c>
      <c r="B9" s="2">
        <v>9</v>
      </c>
      <c r="C9" s="2">
        <v>8</v>
      </c>
      <c r="D9" s="2">
        <v>8</v>
      </c>
      <c r="E9" s="2">
        <v>7</v>
      </c>
      <c r="F9" s="2">
        <v>8</v>
      </c>
      <c r="G9" s="2">
        <v>7</v>
      </c>
      <c r="H9" s="2">
        <v>6</v>
      </c>
      <c r="I9" s="2">
        <v>9</v>
      </c>
      <c r="J9" s="43">
        <v>-1</v>
      </c>
      <c r="L9" s="2">
        <v>9</v>
      </c>
      <c r="M9" s="2">
        <v>2</v>
      </c>
      <c r="N9" s="2">
        <v>8</v>
      </c>
      <c r="O9" s="2">
        <v>6</v>
      </c>
      <c r="P9" s="2">
        <v>9</v>
      </c>
      <c r="R9" s="2">
        <f t="shared" si="0"/>
        <v>95</v>
      </c>
      <c r="S9" s="3">
        <f t="shared" si="1"/>
        <v>6.7857142857142856</v>
      </c>
    </row>
    <row r="10" spans="1:19" x14ac:dyDescent="0.35">
      <c r="A10" s="1" t="s">
        <v>23</v>
      </c>
      <c r="C10" s="2">
        <v>7</v>
      </c>
      <c r="D10" s="2">
        <v>7</v>
      </c>
      <c r="E10" s="2">
        <v>7</v>
      </c>
      <c r="F10" s="2">
        <v>8</v>
      </c>
      <c r="G10" s="2">
        <v>8</v>
      </c>
      <c r="H10" s="2">
        <v>9</v>
      </c>
      <c r="I10" s="2">
        <v>8</v>
      </c>
      <c r="L10" s="2">
        <v>8</v>
      </c>
      <c r="M10" s="43">
        <v>-1</v>
      </c>
      <c r="N10" s="2">
        <v>8</v>
      </c>
      <c r="O10" s="2">
        <v>6</v>
      </c>
      <c r="P10" s="2">
        <v>8</v>
      </c>
      <c r="R10" s="2">
        <f t="shared" si="0"/>
        <v>83</v>
      </c>
      <c r="S10" s="3">
        <f t="shared" si="1"/>
        <v>6.916666666666667</v>
      </c>
    </row>
    <row r="11" spans="1:19" x14ac:dyDescent="0.35">
      <c r="A11" s="1" t="s">
        <v>17</v>
      </c>
      <c r="C11" s="2">
        <v>8</v>
      </c>
      <c r="D11" s="2">
        <v>8</v>
      </c>
      <c r="E11" s="2">
        <v>8</v>
      </c>
      <c r="F11" s="2">
        <v>7</v>
      </c>
      <c r="G11" s="2">
        <v>8</v>
      </c>
      <c r="H11" s="2">
        <v>8</v>
      </c>
      <c r="L11" s="2">
        <v>8</v>
      </c>
      <c r="M11" s="2">
        <v>8</v>
      </c>
      <c r="N11" s="2">
        <v>8</v>
      </c>
      <c r="R11" s="2">
        <f t="shared" si="0"/>
        <v>71</v>
      </c>
      <c r="S11" s="3">
        <f t="shared" si="1"/>
        <v>7.8888888888888893</v>
      </c>
    </row>
    <row r="12" spans="1:19" x14ac:dyDescent="0.35">
      <c r="A12" s="1" t="s">
        <v>13</v>
      </c>
      <c r="C12" s="2">
        <v>8</v>
      </c>
      <c r="D12" s="2">
        <v>8</v>
      </c>
      <c r="E12" s="2">
        <v>7</v>
      </c>
      <c r="F12" s="2">
        <v>8</v>
      </c>
      <c r="G12" s="2">
        <v>7</v>
      </c>
      <c r="H12" s="2">
        <v>6</v>
      </c>
      <c r="I12" s="2">
        <v>6</v>
      </c>
      <c r="L12" s="2">
        <v>8</v>
      </c>
      <c r="M12" s="2">
        <v>7</v>
      </c>
      <c r="N12" s="2">
        <v>8</v>
      </c>
      <c r="O12" s="2">
        <v>8</v>
      </c>
      <c r="R12" s="2">
        <f t="shared" si="0"/>
        <v>81</v>
      </c>
      <c r="S12" s="3">
        <f t="shared" si="1"/>
        <v>7.3636363636363633</v>
      </c>
    </row>
    <row r="13" spans="1:19" x14ac:dyDescent="0.35">
      <c r="A13" s="1" t="s">
        <v>21</v>
      </c>
      <c r="B13" s="2">
        <v>8</v>
      </c>
      <c r="C13" s="2">
        <v>8</v>
      </c>
      <c r="D13" s="2">
        <v>9</v>
      </c>
      <c r="E13" s="2">
        <v>7</v>
      </c>
      <c r="F13" s="2">
        <v>8</v>
      </c>
      <c r="G13" s="2">
        <v>8</v>
      </c>
      <c r="H13" s="2">
        <v>6</v>
      </c>
      <c r="I13" s="2">
        <v>9</v>
      </c>
      <c r="L13" s="2">
        <v>7</v>
      </c>
      <c r="N13" s="2">
        <v>7</v>
      </c>
      <c r="O13" s="2">
        <v>8</v>
      </c>
      <c r="R13" s="2">
        <f t="shared" si="0"/>
        <v>85</v>
      </c>
      <c r="S13" s="3">
        <f t="shared" si="1"/>
        <v>7.7272727272727275</v>
      </c>
    </row>
    <row r="14" spans="1:19" x14ac:dyDescent="0.35">
      <c r="A14" s="1" t="s">
        <v>19</v>
      </c>
      <c r="B14" s="2">
        <v>9</v>
      </c>
      <c r="D14" s="2">
        <v>8</v>
      </c>
      <c r="E14" s="2">
        <v>9</v>
      </c>
      <c r="F14" s="2">
        <v>8</v>
      </c>
      <c r="G14" s="2">
        <v>8</v>
      </c>
      <c r="H14" s="2">
        <v>7</v>
      </c>
      <c r="I14" s="2">
        <v>8</v>
      </c>
      <c r="L14" s="2">
        <v>8</v>
      </c>
      <c r="M14" s="2">
        <v>8</v>
      </c>
      <c r="N14" s="2">
        <v>6</v>
      </c>
      <c r="R14" s="2">
        <f t="shared" si="0"/>
        <v>79</v>
      </c>
      <c r="S14" s="3">
        <f t="shared" si="1"/>
        <v>7.9</v>
      </c>
    </row>
    <row r="15" spans="1:19" x14ac:dyDescent="0.35">
      <c r="A15" s="1" t="s">
        <v>12</v>
      </c>
      <c r="B15" s="2">
        <v>9</v>
      </c>
      <c r="C15" s="2">
        <v>8</v>
      </c>
      <c r="E15" s="2">
        <v>8</v>
      </c>
      <c r="F15" s="2">
        <v>6</v>
      </c>
      <c r="G15" s="2">
        <v>8</v>
      </c>
      <c r="H15" s="2">
        <v>8</v>
      </c>
      <c r="I15" s="2">
        <v>8</v>
      </c>
      <c r="K15" s="2">
        <v>8</v>
      </c>
      <c r="L15" s="2">
        <v>7</v>
      </c>
      <c r="M15" s="2">
        <v>6</v>
      </c>
      <c r="N15" s="2">
        <v>8</v>
      </c>
      <c r="O15" s="2">
        <v>8</v>
      </c>
      <c r="P15" s="2">
        <v>8</v>
      </c>
      <c r="R15" s="2">
        <f t="shared" si="0"/>
        <v>100</v>
      </c>
      <c r="S15" s="3">
        <f t="shared" si="1"/>
        <v>7.6923076923076925</v>
      </c>
    </row>
    <row r="16" spans="1:19" x14ac:dyDescent="0.35">
      <c r="A16" s="4"/>
      <c r="J16" s="36"/>
      <c r="K16" s="36"/>
      <c r="L16" s="36"/>
      <c r="M16" s="36"/>
      <c r="N16" s="36"/>
      <c r="O16" s="36"/>
      <c r="P16" s="36"/>
      <c r="Q16" s="36"/>
      <c r="R16" s="36"/>
      <c r="S16" s="37"/>
    </row>
    <row r="17" spans="1:19" x14ac:dyDescent="0.35">
      <c r="J17" s="17"/>
      <c r="K17" s="17"/>
      <c r="L17" s="17"/>
      <c r="M17" s="17" t="s">
        <v>25</v>
      </c>
      <c r="N17" s="17"/>
      <c r="O17" s="17"/>
      <c r="P17" s="17"/>
      <c r="Q17" s="17"/>
      <c r="R17" s="17">
        <f>+SUM(R3:R15)</f>
        <v>1029</v>
      </c>
      <c r="S17" s="29">
        <f>+R17/COUNT(B3:Q15)</f>
        <v>7.35</v>
      </c>
    </row>
    <row r="19" spans="1:19" x14ac:dyDescent="0.35">
      <c r="N19" s="6" t="s">
        <v>36</v>
      </c>
      <c r="O19" s="6"/>
      <c r="P19" s="6"/>
      <c r="Q19" s="6"/>
      <c r="S19" s="3">
        <f>SUM(S3:S15)/13</f>
        <v>7.3744345398191564</v>
      </c>
    </row>
    <row r="20" spans="1:19" x14ac:dyDescent="0.35">
      <c r="A20" s="1" t="s">
        <v>34</v>
      </c>
    </row>
    <row r="21" spans="1:19" x14ac:dyDescent="0.35">
      <c r="A21" s="1" t="s">
        <v>35</v>
      </c>
    </row>
  </sheetData>
  <phoneticPr fontId="0" type="noConversion"/>
  <conditionalFormatting sqref="S3:S15">
    <cfRule type="top10" dxfId="3" priority="5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2"/>
  <sheetViews>
    <sheetView workbookViewId="0">
      <pane ySplit="2" topLeftCell="A3" activePane="bottomLeft" state="frozen"/>
      <selection pane="bottomLeft" activeCell="P16" sqref="P16"/>
    </sheetView>
  </sheetViews>
  <sheetFormatPr defaultColWidth="9.1796875" defaultRowHeight="14.5" x14ac:dyDescent="0.35"/>
  <cols>
    <col min="1" max="1" width="28.54296875" style="1" customWidth="1"/>
    <col min="2" max="2" width="4.1796875" style="2" bestFit="1" customWidth="1"/>
    <col min="3" max="12" width="3.54296875" style="2" customWidth="1"/>
    <col min="13" max="14" width="4" style="2" customWidth="1"/>
    <col min="15" max="17" width="3.54296875" style="2" customWidth="1"/>
    <col min="18" max="18" width="5.54296875" style="5" bestFit="1" customWidth="1"/>
    <col min="19" max="19" width="7.453125" style="3" bestFit="1" customWidth="1"/>
    <col min="20" max="16384" width="9.1796875" style="1"/>
  </cols>
  <sheetData>
    <row r="1" spans="1:19" ht="12.75" customHeight="1" x14ac:dyDescent="0.35">
      <c r="A1" s="19" t="s">
        <v>39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29"/>
    </row>
    <row r="2" spans="1:19" s="8" customFormat="1" x14ac:dyDescent="0.35">
      <c r="A2" s="30" t="s">
        <v>2</v>
      </c>
      <c r="B2" s="17">
        <v>1</v>
      </c>
      <c r="C2" s="17">
        <v>2</v>
      </c>
      <c r="D2" s="17">
        <v>3</v>
      </c>
      <c r="E2" s="17">
        <v>4</v>
      </c>
      <c r="F2" s="17">
        <v>5</v>
      </c>
      <c r="G2" s="17">
        <v>6</v>
      </c>
      <c r="H2" s="17">
        <v>7</v>
      </c>
      <c r="I2" s="17">
        <v>8</v>
      </c>
      <c r="J2" s="17">
        <v>9</v>
      </c>
      <c r="K2" s="17">
        <v>10</v>
      </c>
      <c r="L2" s="17">
        <v>11</v>
      </c>
      <c r="M2" s="17">
        <v>12</v>
      </c>
      <c r="N2" s="17">
        <v>13</v>
      </c>
      <c r="O2" s="17" t="s">
        <v>28</v>
      </c>
      <c r="P2" s="17" t="s">
        <v>29</v>
      </c>
      <c r="Q2" s="17" t="s">
        <v>30</v>
      </c>
      <c r="R2" s="17" t="s">
        <v>31</v>
      </c>
      <c r="S2" s="29" t="s">
        <v>32</v>
      </c>
    </row>
    <row r="3" spans="1:19" x14ac:dyDescent="0.35">
      <c r="A3" s="1" t="s">
        <v>18</v>
      </c>
      <c r="B3" s="2">
        <v>8</v>
      </c>
      <c r="C3" s="2">
        <v>7</v>
      </c>
      <c r="D3" s="2">
        <v>8</v>
      </c>
      <c r="E3" s="2">
        <v>8</v>
      </c>
      <c r="F3" s="2">
        <v>8</v>
      </c>
      <c r="H3" s="2">
        <v>8</v>
      </c>
      <c r="I3" s="2">
        <v>7</v>
      </c>
      <c r="J3" s="2">
        <v>8</v>
      </c>
      <c r="L3" s="2">
        <v>8</v>
      </c>
      <c r="M3" s="2">
        <v>7</v>
      </c>
      <c r="N3" s="2">
        <v>8</v>
      </c>
      <c r="O3" s="2">
        <v>8</v>
      </c>
      <c r="R3" s="2">
        <f t="shared" ref="R3:R15" si="0">SUM(B3:Q3)</f>
        <v>93</v>
      </c>
      <c r="S3" s="3">
        <f t="shared" ref="S3:S15" si="1">+R3/COUNT(B3:Q3)</f>
        <v>7.75</v>
      </c>
    </row>
    <row r="4" spans="1:19" x14ac:dyDescent="0.35">
      <c r="A4" s="1" t="s">
        <v>20</v>
      </c>
      <c r="C4" s="2">
        <v>8</v>
      </c>
      <c r="D4" s="2">
        <v>8</v>
      </c>
      <c r="E4" s="2">
        <v>9</v>
      </c>
      <c r="F4" s="2">
        <v>7</v>
      </c>
      <c r="G4" s="2">
        <v>8</v>
      </c>
      <c r="H4" s="2">
        <v>7</v>
      </c>
      <c r="I4" s="2">
        <v>8</v>
      </c>
      <c r="K4" s="2">
        <v>9</v>
      </c>
      <c r="L4" s="2">
        <v>7</v>
      </c>
      <c r="M4" s="2">
        <v>5</v>
      </c>
      <c r="O4" s="2">
        <v>6</v>
      </c>
      <c r="P4" s="2">
        <v>7</v>
      </c>
      <c r="R4" s="2">
        <f t="shared" si="0"/>
        <v>89</v>
      </c>
      <c r="S4" s="3">
        <f t="shared" si="1"/>
        <v>7.416666666666667</v>
      </c>
    </row>
    <row r="5" spans="1:19" x14ac:dyDescent="0.35">
      <c r="A5" s="1" t="s">
        <v>14</v>
      </c>
      <c r="B5" s="2">
        <v>8</v>
      </c>
      <c r="C5" s="2">
        <v>9</v>
      </c>
      <c r="D5" s="2">
        <v>5</v>
      </c>
      <c r="E5" s="2">
        <v>8</v>
      </c>
      <c r="G5" s="2">
        <v>8</v>
      </c>
      <c r="H5" s="2">
        <v>6</v>
      </c>
      <c r="I5" s="2">
        <v>8</v>
      </c>
      <c r="L5" s="2">
        <v>8</v>
      </c>
      <c r="M5" s="41">
        <v>8</v>
      </c>
      <c r="N5" s="2">
        <v>8</v>
      </c>
      <c r="O5" s="2">
        <v>8</v>
      </c>
      <c r="P5" s="2">
        <v>6</v>
      </c>
      <c r="R5" s="2">
        <f t="shared" si="0"/>
        <v>90</v>
      </c>
      <c r="S5" s="3">
        <f t="shared" si="1"/>
        <v>7.5</v>
      </c>
    </row>
    <row r="6" spans="1:19" x14ac:dyDescent="0.35">
      <c r="A6" s="1" t="s">
        <v>22</v>
      </c>
      <c r="C6" s="2">
        <v>8</v>
      </c>
      <c r="D6" s="2">
        <v>8</v>
      </c>
      <c r="E6" s="2">
        <v>7</v>
      </c>
      <c r="F6" s="2">
        <v>7</v>
      </c>
      <c r="G6" s="2">
        <v>8</v>
      </c>
      <c r="I6" s="2">
        <v>7</v>
      </c>
      <c r="J6" s="2">
        <v>8</v>
      </c>
      <c r="L6" s="40">
        <v>7</v>
      </c>
      <c r="M6" s="2">
        <v>8</v>
      </c>
      <c r="N6" s="2">
        <v>8</v>
      </c>
      <c r="R6" s="2">
        <f t="shared" si="0"/>
        <v>76</v>
      </c>
      <c r="S6" s="3">
        <f t="shared" si="1"/>
        <v>7.6</v>
      </c>
    </row>
    <row r="7" spans="1:19" x14ac:dyDescent="0.35">
      <c r="A7" s="1" t="s">
        <v>15</v>
      </c>
      <c r="B7" s="2">
        <v>8</v>
      </c>
      <c r="C7" s="2">
        <v>9</v>
      </c>
      <c r="D7" s="2">
        <v>8</v>
      </c>
      <c r="E7" s="2">
        <v>8</v>
      </c>
      <c r="F7" s="2">
        <v>7</v>
      </c>
      <c r="G7" s="2">
        <v>8</v>
      </c>
      <c r="H7" s="2">
        <v>7</v>
      </c>
      <c r="I7" s="2">
        <v>8</v>
      </c>
      <c r="J7" s="2">
        <v>8</v>
      </c>
      <c r="M7" s="2">
        <v>7</v>
      </c>
      <c r="N7" s="2">
        <v>8</v>
      </c>
      <c r="R7" s="2">
        <f t="shared" si="0"/>
        <v>86</v>
      </c>
      <c r="S7" s="3">
        <f t="shared" si="1"/>
        <v>7.8181818181818183</v>
      </c>
    </row>
    <row r="8" spans="1:19" x14ac:dyDescent="0.35">
      <c r="A8" s="1" t="s">
        <v>24</v>
      </c>
      <c r="C8" s="2">
        <v>9</v>
      </c>
      <c r="D8" s="2">
        <v>8</v>
      </c>
      <c r="F8" s="2">
        <v>8</v>
      </c>
      <c r="G8" s="2">
        <v>7</v>
      </c>
      <c r="H8" s="2">
        <v>6</v>
      </c>
      <c r="I8" s="2">
        <v>8</v>
      </c>
      <c r="L8" s="2">
        <v>7</v>
      </c>
      <c r="M8" s="2">
        <v>9</v>
      </c>
      <c r="N8" s="2">
        <v>5</v>
      </c>
      <c r="R8" s="2">
        <f t="shared" si="0"/>
        <v>67</v>
      </c>
      <c r="S8" s="3">
        <f t="shared" si="1"/>
        <v>7.4444444444444446</v>
      </c>
    </row>
    <row r="9" spans="1:19" x14ac:dyDescent="0.35">
      <c r="A9" s="1" t="s">
        <v>16</v>
      </c>
      <c r="B9" s="2">
        <v>6</v>
      </c>
      <c r="C9" s="2">
        <v>8</v>
      </c>
      <c r="D9" s="2">
        <v>7</v>
      </c>
      <c r="E9" s="2">
        <v>7</v>
      </c>
      <c r="F9" s="2">
        <v>6</v>
      </c>
      <c r="G9" s="2">
        <v>7</v>
      </c>
      <c r="H9" s="2">
        <v>9</v>
      </c>
      <c r="I9" s="2">
        <v>6</v>
      </c>
      <c r="L9" s="2">
        <v>8</v>
      </c>
      <c r="M9" s="2">
        <v>7</v>
      </c>
      <c r="N9" s="2">
        <v>7</v>
      </c>
      <c r="R9" s="2">
        <f t="shared" si="0"/>
        <v>78</v>
      </c>
      <c r="S9" s="3">
        <f t="shared" si="1"/>
        <v>7.0909090909090908</v>
      </c>
    </row>
    <row r="10" spans="1:19" x14ac:dyDescent="0.35">
      <c r="A10" s="1" t="s">
        <v>23</v>
      </c>
      <c r="C10" s="2">
        <v>9</v>
      </c>
      <c r="D10" s="2">
        <v>6</v>
      </c>
      <c r="E10" s="2">
        <v>7</v>
      </c>
      <c r="F10" s="2">
        <v>6</v>
      </c>
      <c r="G10" s="2">
        <v>8</v>
      </c>
      <c r="H10" s="2">
        <v>8</v>
      </c>
      <c r="I10" s="2">
        <v>8</v>
      </c>
      <c r="L10" s="2">
        <v>4</v>
      </c>
      <c r="M10" s="2">
        <v>7</v>
      </c>
      <c r="N10" s="2">
        <v>8</v>
      </c>
      <c r="O10" s="2">
        <v>8</v>
      </c>
      <c r="R10" s="2">
        <f t="shared" si="0"/>
        <v>79</v>
      </c>
      <c r="S10" s="3">
        <f t="shared" si="1"/>
        <v>7.1818181818181817</v>
      </c>
    </row>
    <row r="11" spans="1:19" x14ac:dyDescent="0.35">
      <c r="A11" s="1" t="s">
        <v>17</v>
      </c>
      <c r="C11" s="2">
        <v>5</v>
      </c>
      <c r="D11" s="2">
        <v>6</v>
      </c>
      <c r="E11" s="2">
        <v>9</v>
      </c>
      <c r="F11" s="26">
        <v>7</v>
      </c>
      <c r="G11" s="2">
        <v>8</v>
      </c>
      <c r="H11" s="2">
        <v>4</v>
      </c>
      <c r="L11" s="2">
        <v>7</v>
      </c>
      <c r="M11" s="2">
        <v>7</v>
      </c>
      <c r="N11" s="2">
        <v>6</v>
      </c>
      <c r="R11" s="2">
        <f t="shared" si="0"/>
        <v>59</v>
      </c>
      <c r="S11" s="3">
        <f t="shared" si="1"/>
        <v>6.5555555555555554</v>
      </c>
    </row>
    <row r="12" spans="1:19" x14ac:dyDescent="0.35">
      <c r="A12" s="1" t="s">
        <v>13</v>
      </c>
      <c r="B12" s="2">
        <v>8</v>
      </c>
      <c r="C12" s="2">
        <v>7</v>
      </c>
      <c r="D12" s="2">
        <v>8</v>
      </c>
      <c r="E12" s="2">
        <v>8</v>
      </c>
      <c r="F12" s="2">
        <v>6</v>
      </c>
      <c r="G12" s="2">
        <v>7</v>
      </c>
      <c r="H12" s="2">
        <v>6</v>
      </c>
      <c r="I12" s="2">
        <v>7</v>
      </c>
      <c r="L12" s="2">
        <v>8</v>
      </c>
      <c r="M12" s="2">
        <v>8</v>
      </c>
      <c r="N12" s="2">
        <v>7</v>
      </c>
      <c r="R12" s="2">
        <f t="shared" si="0"/>
        <v>80</v>
      </c>
      <c r="S12" s="3">
        <f t="shared" si="1"/>
        <v>7.2727272727272725</v>
      </c>
    </row>
    <row r="13" spans="1:19" x14ac:dyDescent="0.35">
      <c r="A13" s="1" t="s">
        <v>21</v>
      </c>
      <c r="C13" s="2">
        <v>5</v>
      </c>
      <c r="D13" s="2">
        <v>8</v>
      </c>
      <c r="E13" s="2">
        <v>8</v>
      </c>
      <c r="F13" s="2">
        <v>7</v>
      </c>
      <c r="G13" s="2">
        <v>8</v>
      </c>
      <c r="H13" s="2">
        <v>9</v>
      </c>
      <c r="I13" s="2">
        <v>9</v>
      </c>
      <c r="L13" s="2">
        <v>8</v>
      </c>
      <c r="N13" s="2">
        <v>8</v>
      </c>
      <c r="R13" s="2">
        <f t="shared" si="0"/>
        <v>70</v>
      </c>
      <c r="S13" s="3">
        <f t="shared" si="1"/>
        <v>7.7777777777777777</v>
      </c>
    </row>
    <row r="14" spans="1:19" x14ac:dyDescent="0.35">
      <c r="A14" s="1" t="s">
        <v>19</v>
      </c>
      <c r="D14" s="2">
        <v>8</v>
      </c>
      <c r="E14" s="2">
        <v>8</v>
      </c>
      <c r="F14" s="2">
        <v>6</v>
      </c>
      <c r="G14" s="2">
        <v>8</v>
      </c>
      <c r="H14" s="2">
        <v>8</v>
      </c>
      <c r="I14" s="2">
        <v>7</v>
      </c>
      <c r="K14" s="2">
        <v>8</v>
      </c>
      <c r="L14" s="2">
        <v>8</v>
      </c>
      <c r="M14" s="2">
        <v>8</v>
      </c>
      <c r="N14" s="41">
        <v>7</v>
      </c>
      <c r="O14" s="2">
        <v>8</v>
      </c>
      <c r="P14" s="2">
        <v>7</v>
      </c>
      <c r="R14" s="2">
        <f t="shared" si="0"/>
        <v>91</v>
      </c>
      <c r="S14" s="3">
        <f t="shared" si="1"/>
        <v>7.583333333333333</v>
      </c>
    </row>
    <row r="15" spans="1:19" x14ac:dyDescent="0.35">
      <c r="A15" s="1" t="s">
        <v>12</v>
      </c>
      <c r="B15" s="2">
        <v>7</v>
      </c>
      <c r="C15" s="2">
        <v>9</v>
      </c>
      <c r="E15" s="2">
        <v>8</v>
      </c>
      <c r="F15" s="2">
        <v>8</v>
      </c>
      <c r="G15" s="2">
        <v>8</v>
      </c>
      <c r="H15" s="2">
        <v>8</v>
      </c>
      <c r="I15" s="2">
        <v>8</v>
      </c>
      <c r="J15" s="2">
        <v>8</v>
      </c>
      <c r="L15" s="41">
        <v>8</v>
      </c>
      <c r="M15" s="2">
        <v>9</v>
      </c>
      <c r="N15" s="2">
        <v>8</v>
      </c>
      <c r="O15" s="2">
        <v>8</v>
      </c>
      <c r="P15" s="2">
        <v>7</v>
      </c>
      <c r="R15" s="2">
        <f t="shared" si="0"/>
        <v>104</v>
      </c>
      <c r="S15" s="3">
        <f t="shared" si="1"/>
        <v>8</v>
      </c>
    </row>
    <row r="16" spans="1:19" x14ac:dyDescent="0.35">
      <c r="A16" s="4"/>
    </row>
    <row r="17" spans="1:19" x14ac:dyDescent="0.35">
      <c r="A17" s="1" t="s">
        <v>34</v>
      </c>
      <c r="J17" s="17"/>
      <c r="K17" s="17"/>
      <c r="L17" s="17"/>
      <c r="M17" s="17" t="s">
        <v>25</v>
      </c>
      <c r="N17" s="17"/>
      <c r="O17" s="17"/>
      <c r="P17" s="17"/>
      <c r="Q17" s="17"/>
      <c r="R17" s="17">
        <f>+SUM(R3:R15)</f>
        <v>1062</v>
      </c>
      <c r="S17" s="29">
        <f>+R17/COUNT(B3:Q15)</f>
        <v>7.47887323943662</v>
      </c>
    </row>
    <row r="18" spans="1:19" x14ac:dyDescent="0.35">
      <c r="A18" s="1" t="s">
        <v>35</v>
      </c>
    </row>
    <row r="19" spans="1:19" x14ac:dyDescent="0.35">
      <c r="N19" s="6" t="s">
        <v>36</v>
      </c>
      <c r="O19" s="6"/>
      <c r="P19" s="6"/>
      <c r="Q19" s="6"/>
      <c r="S19" s="3">
        <f>SUM(S3:S15)/13</f>
        <v>7.4608780108780097</v>
      </c>
    </row>
    <row r="21" spans="1:19" x14ac:dyDescent="0.35">
      <c r="G21" s="2" t="s">
        <v>33</v>
      </c>
    </row>
    <row r="22" spans="1:19" x14ac:dyDescent="0.35">
      <c r="J22" s="2" t="s">
        <v>33</v>
      </c>
    </row>
  </sheetData>
  <phoneticPr fontId="0" type="noConversion"/>
  <conditionalFormatting sqref="S3:S15">
    <cfRule type="top10" dxfId="2" priority="4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19"/>
  <sheetViews>
    <sheetView zoomScale="90" zoomScaleNormal="90" workbookViewId="0">
      <pane xSplit="1" topLeftCell="B1" activePane="topRight" state="frozen"/>
      <selection pane="topRight" activeCell="AL18" sqref="AL18"/>
    </sheetView>
  </sheetViews>
  <sheetFormatPr defaultColWidth="4.54296875" defaultRowHeight="12.5" x14ac:dyDescent="0.25"/>
  <cols>
    <col min="1" max="1" width="43.1796875" bestFit="1" customWidth="1"/>
    <col min="2" max="24" width="4.81640625" customWidth="1"/>
    <col min="25" max="25" width="5.54296875" bestFit="1" customWidth="1"/>
    <col min="26" max="26" width="8.453125" bestFit="1" customWidth="1"/>
    <col min="27" max="27" width="8.26953125" bestFit="1" customWidth="1"/>
  </cols>
  <sheetData>
    <row r="1" spans="1:27" ht="15.5" x14ac:dyDescent="0.35">
      <c r="A1" s="19" t="s">
        <v>39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2"/>
    </row>
    <row r="2" spans="1:27" ht="15.5" x14ac:dyDescent="0.35">
      <c r="A2" s="25" t="s">
        <v>2</v>
      </c>
      <c r="B2" s="21">
        <v>1</v>
      </c>
      <c r="C2" s="21">
        <v>2</v>
      </c>
      <c r="D2" s="21">
        <v>3</v>
      </c>
      <c r="E2" s="21">
        <v>4</v>
      </c>
      <c r="F2" s="21">
        <v>5</v>
      </c>
      <c r="G2" s="21">
        <v>6</v>
      </c>
      <c r="H2" s="21">
        <v>7</v>
      </c>
      <c r="I2" s="21">
        <v>8</v>
      </c>
      <c r="J2" s="21">
        <v>9</v>
      </c>
      <c r="K2" s="21">
        <v>10</v>
      </c>
      <c r="L2" s="21">
        <v>11</v>
      </c>
      <c r="M2" s="21">
        <v>12</v>
      </c>
      <c r="N2" s="21">
        <v>13</v>
      </c>
      <c r="O2" s="21">
        <v>14</v>
      </c>
      <c r="P2" s="21">
        <v>15</v>
      </c>
      <c r="Q2" s="21">
        <v>16</v>
      </c>
      <c r="R2" s="21">
        <v>17</v>
      </c>
      <c r="S2" s="21">
        <v>18</v>
      </c>
      <c r="T2" s="21">
        <v>19</v>
      </c>
      <c r="U2" s="21">
        <v>20</v>
      </c>
      <c r="V2" s="21">
        <v>21</v>
      </c>
      <c r="W2" s="21" t="s">
        <v>28</v>
      </c>
      <c r="X2" s="21" t="s">
        <v>29</v>
      </c>
      <c r="Y2" s="21" t="s">
        <v>30</v>
      </c>
      <c r="Z2" s="21" t="s">
        <v>31</v>
      </c>
      <c r="AA2" s="22" t="s">
        <v>32</v>
      </c>
    </row>
    <row r="3" spans="1:27" ht="14.5" x14ac:dyDescent="0.35">
      <c r="A3" s="1" t="s">
        <v>18</v>
      </c>
      <c r="B3" s="43">
        <v>-1</v>
      </c>
      <c r="C3" s="2">
        <v>7</v>
      </c>
      <c r="D3" s="44"/>
      <c r="E3" s="2">
        <v>8</v>
      </c>
      <c r="F3" s="2">
        <v>7</v>
      </c>
      <c r="G3" s="2">
        <v>7</v>
      </c>
      <c r="H3" s="2">
        <v>8</v>
      </c>
      <c r="I3" s="2">
        <v>8</v>
      </c>
      <c r="J3" s="2">
        <v>9</v>
      </c>
      <c r="K3" s="2"/>
      <c r="L3" s="2"/>
      <c r="M3" s="2">
        <v>9</v>
      </c>
      <c r="N3" s="2">
        <v>8</v>
      </c>
      <c r="O3" s="2">
        <v>7</v>
      </c>
      <c r="P3" s="2"/>
      <c r="Q3" s="43">
        <v>-1</v>
      </c>
      <c r="R3" s="2"/>
      <c r="S3" s="2">
        <v>7</v>
      </c>
      <c r="T3" s="2">
        <v>8</v>
      </c>
      <c r="U3" s="2">
        <v>8</v>
      </c>
      <c r="V3" s="2">
        <v>7</v>
      </c>
      <c r="W3" s="2"/>
      <c r="X3" s="2"/>
      <c r="Y3" s="2"/>
      <c r="Z3" s="2">
        <f t="shared" ref="Z3:Z15" si="0">SUM(B3:Y3)</f>
        <v>106</v>
      </c>
      <c r="AA3" s="3">
        <f t="shared" ref="AA3:AA15" si="1">+Z3/COUNT(B3:Y3)</f>
        <v>6.625</v>
      </c>
    </row>
    <row r="4" spans="1:27" ht="14.5" x14ac:dyDescent="0.35">
      <c r="A4" s="1" t="s">
        <v>20</v>
      </c>
      <c r="B4" s="2">
        <v>8</v>
      </c>
      <c r="C4" s="2">
        <v>8</v>
      </c>
      <c r="D4" s="44">
        <v>8</v>
      </c>
      <c r="E4" s="2">
        <v>9</v>
      </c>
      <c r="F4" s="2">
        <v>9</v>
      </c>
      <c r="G4" s="2">
        <v>7</v>
      </c>
      <c r="H4" s="2">
        <v>8</v>
      </c>
      <c r="I4" s="2"/>
      <c r="J4" s="2">
        <v>7</v>
      </c>
      <c r="K4" s="2">
        <v>9</v>
      </c>
      <c r="L4" s="2"/>
      <c r="M4" s="2">
        <v>7</v>
      </c>
      <c r="N4" s="2">
        <v>5</v>
      </c>
      <c r="O4" s="2">
        <v>7</v>
      </c>
      <c r="P4" s="2">
        <v>7</v>
      </c>
      <c r="Q4" s="2"/>
      <c r="R4" s="2">
        <v>7</v>
      </c>
      <c r="S4" s="2">
        <v>8</v>
      </c>
      <c r="T4" s="2">
        <v>8</v>
      </c>
      <c r="U4" s="2">
        <v>7</v>
      </c>
      <c r="V4" s="2">
        <v>8</v>
      </c>
      <c r="W4" s="2">
        <v>7</v>
      </c>
      <c r="X4" s="2">
        <v>8</v>
      </c>
      <c r="Y4" s="2"/>
      <c r="Z4" s="2">
        <f t="shared" si="0"/>
        <v>152</v>
      </c>
      <c r="AA4" s="3">
        <f t="shared" si="1"/>
        <v>7.6</v>
      </c>
    </row>
    <row r="5" spans="1:27" ht="14.5" x14ac:dyDescent="0.35">
      <c r="A5" s="1" t="s">
        <v>14</v>
      </c>
      <c r="B5" s="2">
        <v>9</v>
      </c>
      <c r="C5" s="2">
        <v>8</v>
      </c>
      <c r="D5" s="44">
        <v>8</v>
      </c>
      <c r="E5" s="2"/>
      <c r="F5" s="2">
        <v>8</v>
      </c>
      <c r="G5" s="2">
        <v>8</v>
      </c>
      <c r="H5" s="2">
        <v>9</v>
      </c>
      <c r="I5" s="2">
        <v>8</v>
      </c>
      <c r="J5" s="2">
        <v>9</v>
      </c>
      <c r="K5" s="2">
        <v>9</v>
      </c>
      <c r="L5" s="2">
        <v>8</v>
      </c>
      <c r="M5" s="2">
        <v>8</v>
      </c>
      <c r="N5" s="2">
        <v>8</v>
      </c>
      <c r="O5" s="2"/>
      <c r="P5" s="2"/>
      <c r="Q5" s="2">
        <v>8</v>
      </c>
      <c r="R5" s="2">
        <v>7</v>
      </c>
      <c r="S5" s="2">
        <v>8</v>
      </c>
      <c r="T5" s="2">
        <v>8</v>
      </c>
      <c r="U5" s="2">
        <v>6</v>
      </c>
      <c r="V5" s="2">
        <v>8</v>
      </c>
      <c r="W5" s="2"/>
      <c r="X5" s="2"/>
      <c r="Y5" s="2"/>
      <c r="Z5" s="2">
        <f t="shared" si="0"/>
        <v>145</v>
      </c>
      <c r="AA5" s="3">
        <f t="shared" si="1"/>
        <v>8.0555555555555554</v>
      </c>
    </row>
    <row r="6" spans="1:27" ht="14.5" x14ac:dyDescent="0.35">
      <c r="A6" s="1" t="s">
        <v>22</v>
      </c>
      <c r="B6" s="2"/>
      <c r="C6" s="2">
        <v>7</v>
      </c>
      <c r="D6" s="44">
        <v>8</v>
      </c>
      <c r="E6" s="2">
        <v>6</v>
      </c>
      <c r="F6" s="2"/>
      <c r="G6" s="2">
        <v>7</v>
      </c>
      <c r="H6" s="2">
        <v>9</v>
      </c>
      <c r="I6" s="2">
        <v>8</v>
      </c>
      <c r="J6" s="2">
        <v>9</v>
      </c>
      <c r="K6" s="2"/>
      <c r="L6" s="2"/>
      <c r="M6" s="2">
        <v>8</v>
      </c>
      <c r="N6" s="2"/>
      <c r="O6" s="2">
        <v>8</v>
      </c>
      <c r="P6" s="2"/>
      <c r="Q6" s="2">
        <v>9</v>
      </c>
      <c r="R6" s="2">
        <v>8</v>
      </c>
      <c r="S6" s="2">
        <v>8</v>
      </c>
      <c r="T6" s="2">
        <v>8</v>
      </c>
      <c r="U6" s="2">
        <v>7</v>
      </c>
      <c r="V6" s="2">
        <v>5</v>
      </c>
      <c r="W6" s="2">
        <v>7</v>
      </c>
      <c r="X6" s="2">
        <v>7</v>
      </c>
      <c r="Y6" s="2"/>
      <c r="Z6" s="2">
        <f t="shared" si="0"/>
        <v>129</v>
      </c>
      <c r="AA6" s="3">
        <f t="shared" si="1"/>
        <v>7.5882352941176467</v>
      </c>
    </row>
    <row r="7" spans="1:27" ht="14.5" x14ac:dyDescent="0.35">
      <c r="A7" s="1" t="s">
        <v>15</v>
      </c>
      <c r="B7" s="2">
        <v>9</v>
      </c>
      <c r="C7" s="2"/>
      <c r="D7" s="44">
        <v>8</v>
      </c>
      <c r="E7" s="2">
        <v>8</v>
      </c>
      <c r="F7" s="2">
        <v>0</v>
      </c>
      <c r="G7" s="2">
        <v>8</v>
      </c>
      <c r="H7" s="2">
        <v>7</v>
      </c>
      <c r="I7" s="2">
        <v>8</v>
      </c>
      <c r="J7" s="2">
        <v>7</v>
      </c>
      <c r="K7" s="2"/>
      <c r="L7" s="2"/>
      <c r="M7" s="2">
        <v>8</v>
      </c>
      <c r="N7" s="2">
        <v>8</v>
      </c>
      <c r="O7" s="2">
        <v>8</v>
      </c>
      <c r="P7" s="2"/>
      <c r="Q7" s="2">
        <v>9</v>
      </c>
      <c r="R7" s="2">
        <v>8</v>
      </c>
      <c r="S7" s="2">
        <v>9</v>
      </c>
      <c r="T7" s="2">
        <v>8</v>
      </c>
      <c r="U7" s="2">
        <v>9</v>
      </c>
      <c r="V7" s="2">
        <v>8</v>
      </c>
      <c r="W7" s="2"/>
      <c r="X7" s="2"/>
      <c r="Y7" s="2"/>
      <c r="Z7" s="2">
        <f t="shared" si="0"/>
        <v>130</v>
      </c>
      <c r="AA7" s="3">
        <f t="shared" si="1"/>
        <v>7.6470588235294121</v>
      </c>
    </row>
    <row r="8" spans="1:27" ht="14.5" x14ac:dyDescent="0.35">
      <c r="A8" s="1" t="s">
        <v>24</v>
      </c>
      <c r="B8" s="2">
        <v>8</v>
      </c>
      <c r="C8" s="2">
        <v>7</v>
      </c>
      <c r="D8" s="44">
        <v>8</v>
      </c>
      <c r="E8" s="2">
        <v>7</v>
      </c>
      <c r="F8" s="2">
        <v>9</v>
      </c>
      <c r="G8" s="2">
        <v>5</v>
      </c>
      <c r="H8" s="2">
        <v>8</v>
      </c>
      <c r="I8" s="2">
        <v>8</v>
      </c>
      <c r="J8" s="2">
        <v>8</v>
      </c>
      <c r="K8" s="2">
        <v>8</v>
      </c>
      <c r="L8" s="2">
        <v>8</v>
      </c>
      <c r="M8" s="2"/>
      <c r="N8" s="2">
        <v>8</v>
      </c>
      <c r="O8" s="2"/>
      <c r="P8" s="2">
        <v>8</v>
      </c>
      <c r="Q8" s="2">
        <v>9</v>
      </c>
      <c r="R8" s="43">
        <v>-1</v>
      </c>
      <c r="S8" s="2">
        <v>7</v>
      </c>
      <c r="T8" s="2">
        <v>8</v>
      </c>
      <c r="U8" s="2">
        <v>8</v>
      </c>
      <c r="V8" s="2">
        <v>8</v>
      </c>
      <c r="W8" s="2"/>
      <c r="X8" s="2"/>
      <c r="Y8" s="2"/>
      <c r="Z8" s="2">
        <f t="shared" si="0"/>
        <v>139</v>
      </c>
      <c r="AA8" s="3">
        <f t="shared" si="1"/>
        <v>7.3157894736842106</v>
      </c>
    </row>
    <row r="9" spans="1:27" ht="14.5" x14ac:dyDescent="0.35">
      <c r="A9" s="1" t="s">
        <v>16</v>
      </c>
      <c r="B9" s="2"/>
      <c r="C9" s="2">
        <v>9</v>
      </c>
      <c r="D9" s="44">
        <v>8</v>
      </c>
      <c r="E9" s="2">
        <v>9</v>
      </c>
      <c r="F9" s="2">
        <v>9</v>
      </c>
      <c r="G9" s="2">
        <v>7</v>
      </c>
      <c r="H9" s="2"/>
      <c r="I9" s="43">
        <v>-1</v>
      </c>
      <c r="J9" s="2">
        <v>8</v>
      </c>
      <c r="K9" s="2"/>
      <c r="L9" s="2">
        <v>8</v>
      </c>
      <c r="M9" s="2">
        <v>8</v>
      </c>
      <c r="N9" s="2">
        <v>8</v>
      </c>
      <c r="O9" s="2"/>
      <c r="P9" s="2"/>
      <c r="Q9" s="2">
        <v>8</v>
      </c>
      <c r="R9" s="2">
        <v>8</v>
      </c>
      <c r="S9" s="2">
        <v>7</v>
      </c>
      <c r="T9" s="2">
        <v>7</v>
      </c>
      <c r="U9" s="2">
        <v>8</v>
      </c>
      <c r="V9" s="2">
        <v>8</v>
      </c>
      <c r="W9" s="2"/>
      <c r="X9" s="2"/>
      <c r="Y9" s="2"/>
      <c r="Z9" s="2">
        <f t="shared" si="0"/>
        <v>119</v>
      </c>
      <c r="AA9" s="3">
        <f t="shared" si="1"/>
        <v>7.4375</v>
      </c>
    </row>
    <row r="10" spans="1:27" ht="14.5" x14ac:dyDescent="0.35">
      <c r="A10" s="1" t="s">
        <v>23</v>
      </c>
      <c r="B10" s="2"/>
      <c r="C10" s="2">
        <v>6</v>
      </c>
      <c r="D10" s="44">
        <v>8</v>
      </c>
      <c r="E10" s="2">
        <v>9</v>
      </c>
      <c r="F10" s="2">
        <v>8</v>
      </c>
      <c r="G10" s="2">
        <v>5</v>
      </c>
      <c r="H10" s="2">
        <v>8</v>
      </c>
      <c r="I10" s="2">
        <v>8</v>
      </c>
      <c r="J10" s="2"/>
      <c r="K10" s="2"/>
      <c r="L10" s="2"/>
      <c r="M10" s="2">
        <v>8</v>
      </c>
      <c r="N10" s="2">
        <v>7</v>
      </c>
      <c r="O10" s="2">
        <v>8</v>
      </c>
      <c r="P10" s="2"/>
      <c r="Q10" s="43">
        <v>-1</v>
      </c>
      <c r="R10" s="2">
        <v>7</v>
      </c>
      <c r="S10" s="2">
        <v>7</v>
      </c>
      <c r="T10" s="2"/>
      <c r="U10" s="2">
        <v>8</v>
      </c>
      <c r="V10" s="2">
        <v>8</v>
      </c>
      <c r="W10" s="2"/>
      <c r="X10" s="2"/>
      <c r="Y10" s="2"/>
      <c r="Z10" s="2">
        <f t="shared" si="0"/>
        <v>104</v>
      </c>
      <c r="AA10" s="3">
        <f t="shared" si="1"/>
        <v>6.9333333333333336</v>
      </c>
    </row>
    <row r="11" spans="1:27" ht="14.5" x14ac:dyDescent="0.35">
      <c r="A11" s="1" t="s">
        <v>17</v>
      </c>
      <c r="B11" s="2">
        <v>8</v>
      </c>
      <c r="C11" s="2">
        <v>9</v>
      </c>
      <c r="D11" s="44">
        <v>7</v>
      </c>
      <c r="E11" s="2">
        <v>9</v>
      </c>
      <c r="F11" s="2">
        <v>8</v>
      </c>
      <c r="G11" s="2">
        <v>7</v>
      </c>
      <c r="H11" s="2">
        <v>7</v>
      </c>
      <c r="I11" s="2">
        <v>8</v>
      </c>
      <c r="J11" s="2">
        <v>9</v>
      </c>
      <c r="K11" s="2"/>
      <c r="L11" s="2">
        <v>8</v>
      </c>
      <c r="M11" s="2">
        <v>8</v>
      </c>
      <c r="N11" s="2">
        <v>8</v>
      </c>
      <c r="O11" s="2">
        <v>7</v>
      </c>
      <c r="P11" s="2"/>
      <c r="Q11" s="2">
        <v>9</v>
      </c>
      <c r="R11" s="2">
        <v>8</v>
      </c>
      <c r="S11" s="2">
        <v>8</v>
      </c>
      <c r="T11" s="2">
        <v>8</v>
      </c>
      <c r="U11" s="2">
        <v>9</v>
      </c>
      <c r="V11" s="2"/>
      <c r="W11" s="2">
        <v>8</v>
      </c>
      <c r="X11" s="2">
        <v>8</v>
      </c>
      <c r="Y11" s="2"/>
      <c r="Z11" s="2">
        <f t="shared" si="0"/>
        <v>161</v>
      </c>
      <c r="AA11" s="3">
        <f t="shared" si="1"/>
        <v>8.0500000000000007</v>
      </c>
    </row>
    <row r="12" spans="1:27" ht="14.5" x14ac:dyDescent="0.35">
      <c r="A12" s="1" t="s">
        <v>13</v>
      </c>
      <c r="B12" s="2">
        <v>9</v>
      </c>
      <c r="C12" s="2">
        <v>7</v>
      </c>
      <c r="D12" s="44">
        <v>8</v>
      </c>
      <c r="E12" s="2">
        <v>7</v>
      </c>
      <c r="F12" s="2">
        <v>9</v>
      </c>
      <c r="G12" s="2"/>
      <c r="H12" s="2">
        <v>7</v>
      </c>
      <c r="I12" s="2">
        <v>6</v>
      </c>
      <c r="J12" s="2">
        <v>8</v>
      </c>
      <c r="K12" s="2">
        <v>8</v>
      </c>
      <c r="L12" s="2">
        <v>7</v>
      </c>
      <c r="M12" s="2">
        <v>9</v>
      </c>
      <c r="N12" s="2">
        <v>7</v>
      </c>
      <c r="O12" s="2"/>
      <c r="P12" s="2">
        <v>8</v>
      </c>
      <c r="Q12" s="2">
        <v>8</v>
      </c>
      <c r="R12" s="2">
        <v>8</v>
      </c>
      <c r="S12" s="2">
        <v>7</v>
      </c>
      <c r="T12" s="2">
        <v>7</v>
      </c>
      <c r="U12" s="2">
        <v>7</v>
      </c>
      <c r="V12" s="2">
        <v>8</v>
      </c>
      <c r="W12" s="2">
        <v>7</v>
      </c>
      <c r="X12" s="2"/>
      <c r="Y12" s="2"/>
      <c r="Z12" s="2">
        <f t="shared" si="0"/>
        <v>152</v>
      </c>
      <c r="AA12" s="3">
        <f t="shared" si="1"/>
        <v>7.6</v>
      </c>
    </row>
    <row r="13" spans="1:27" ht="14.5" x14ac:dyDescent="0.35">
      <c r="A13" s="1" t="s">
        <v>21</v>
      </c>
      <c r="B13" s="2">
        <v>8</v>
      </c>
      <c r="C13" s="2">
        <v>7</v>
      </c>
      <c r="D13" s="44">
        <v>8</v>
      </c>
      <c r="E13" s="2">
        <v>8</v>
      </c>
      <c r="F13" s="2">
        <v>6</v>
      </c>
      <c r="G13" s="2">
        <v>7</v>
      </c>
      <c r="H13" s="2">
        <v>7</v>
      </c>
      <c r="I13" s="2">
        <v>8</v>
      </c>
      <c r="J13" s="2">
        <v>8</v>
      </c>
      <c r="K13" s="2">
        <v>8</v>
      </c>
      <c r="L13" s="2">
        <v>8</v>
      </c>
      <c r="M13" s="2">
        <v>8</v>
      </c>
      <c r="N13" s="2">
        <v>7</v>
      </c>
      <c r="O13" s="2"/>
      <c r="P13" s="2">
        <v>7</v>
      </c>
      <c r="Q13" s="2">
        <v>8</v>
      </c>
      <c r="R13" s="2">
        <v>8</v>
      </c>
      <c r="S13" s="2">
        <v>7</v>
      </c>
      <c r="T13" s="2">
        <v>8</v>
      </c>
      <c r="U13" s="2"/>
      <c r="V13" s="2">
        <v>7</v>
      </c>
      <c r="W13" s="2"/>
      <c r="X13" s="2"/>
      <c r="Y13" s="2"/>
      <c r="Z13" s="2">
        <f t="shared" si="0"/>
        <v>143</v>
      </c>
      <c r="AA13" s="3">
        <f t="shared" si="1"/>
        <v>7.5263157894736841</v>
      </c>
    </row>
    <row r="14" spans="1:27" ht="14.5" x14ac:dyDescent="0.35">
      <c r="A14" s="1" t="s">
        <v>19</v>
      </c>
      <c r="B14" s="2"/>
      <c r="C14" s="2">
        <v>8</v>
      </c>
      <c r="D14" s="44">
        <v>7</v>
      </c>
      <c r="E14" s="2">
        <v>8</v>
      </c>
      <c r="F14" s="2"/>
      <c r="G14" s="2">
        <v>7</v>
      </c>
      <c r="H14" s="2">
        <v>7</v>
      </c>
      <c r="I14" s="43">
        <v>-1</v>
      </c>
      <c r="J14" s="2">
        <v>8</v>
      </c>
      <c r="K14" s="2"/>
      <c r="L14" s="2">
        <v>6</v>
      </c>
      <c r="M14" s="2">
        <v>6</v>
      </c>
      <c r="N14" s="2">
        <v>8</v>
      </c>
      <c r="O14" s="2">
        <v>7</v>
      </c>
      <c r="P14" s="2">
        <v>6</v>
      </c>
      <c r="Q14" s="2">
        <v>8</v>
      </c>
      <c r="R14" s="2">
        <v>9</v>
      </c>
      <c r="S14" s="2"/>
      <c r="T14" s="2">
        <v>8</v>
      </c>
      <c r="U14" s="2">
        <v>8</v>
      </c>
      <c r="V14" s="2">
        <v>6</v>
      </c>
      <c r="W14" s="2">
        <v>8</v>
      </c>
      <c r="X14" s="2"/>
      <c r="Y14" s="2"/>
      <c r="Z14" s="2">
        <f t="shared" si="0"/>
        <v>124</v>
      </c>
      <c r="AA14" s="3">
        <f t="shared" si="1"/>
        <v>6.8888888888888893</v>
      </c>
    </row>
    <row r="15" spans="1:27" ht="14.5" x14ac:dyDescent="0.35">
      <c r="A15" s="1" t="s">
        <v>12</v>
      </c>
      <c r="B15" s="2"/>
      <c r="C15" s="2">
        <v>8</v>
      </c>
      <c r="D15" s="44">
        <v>7</v>
      </c>
      <c r="E15" s="2">
        <v>8</v>
      </c>
      <c r="F15" s="2">
        <v>8</v>
      </c>
      <c r="G15" s="2">
        <v>6</v>
      </c>
      <c r="H15" s="2">
        <v>9</v>
      </c>
      <c r="I15" s="2">
        <v>8</v>
      </c>
      <c r="J15" s="2">
        <v>9</v>
      </c>
      <c r="K15" s="2">
        <v>9</v>
      </c>
      <c r="L15" s="2">
        <v>5</v>
      </c>
      <c r="M15" s="2">
        <v>8</v>
      </c>
      <c r="N15" s="2">
        <v>8</v>
      </c>
      <c r="O15" s="2">
        <v>8</v>
      </c>
      <c r="P15" s="2">
        <v>6</v>
      </c>
      <c r="Q15" s="2">
        <v>8</v>
      </c>
      <c r="R15" s="2">
        <v>8</v>
      </c>
      <c r="S15" s="2">
        <v>9</v>
      </c>
      <c r="T15" s="2">
        <v>8</v>
      </c>
      <c r="U15" s="2">
        <v>8</v>
      </c>
      <c r="V15" s="2">
        <v>8</v>
      </c>
      <c r="W15" s="2">
        <v>8</v>
      </c>
      <c r="X15" s="2">
        <v>8</v>
      </c>
      <c r="Y15" s="2"/>
      <c r="Z15" s="2">
        <f t="shared" si="0"/>
        <v>172</v>
      </c>
      <c r="AA15" s="3">
        <f t="shared" si="1"/>
        <v>7.8181818181818183</v>
      </c>
    </row>
    <row r="16" spans="1:27" ht="14.5" x14ac:dyDescent="0.35">
      <c r="A16" s="4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5"/>
      <c r="Z16" s="3"/>
    </row>
    <row r="17" spans="1:26" ht="14.5" x14ac:dyDescent="0.35">
      <c r="A17" s="1"/>
      <c r="B17" s="2"/>
      <c r="C17" s="2"/>
      <c r="D17" s="2"/>
      <c r="E17" s="2"/>
      <c r="F17" s="2"/>
      <c r="G17" s="2"/>
      <c r="H17" s="2"/>
      <c r="I17" s="2"/>
      <c r="J17" s="17"/>
      <c r="K17" s="17"/>
      <c r="L17" s="17"/>
      <c r="M17" s="17" t="s">
        <v>25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>
        <f>+SUM(Z3:Z15)</f>
        <v>1776</v>
      </c>
      <c r="Z17" s="29">
        <f>+Y17/COUNT(B3:Y15)</f>
        <v>7.4936708860759493</v>
      </c>
    </row>
    <row r="18" spans="1:26" ht="14.5" x14ac:dyDescent="0.35">
      <c r="A18" s="1" t="s">
        <v>34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5"/>
      <c r="Z18" s="3"/>
    </row>
    <row r="19" spans="1:26" ht="14.5" x14ac:dyDescent="0.35">
      <c r="A19" s="1" t="s">
        <v>35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6" t="s">
        <v>36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5"/>
      <c r="Z19" s="3">
        <f>SUM(AA3:AA15)/13</f>
        <v>7.4681429982126568</v>
      </c>
    </row>
  </sheetData>
  <conditionalFormatting sqref="AA3:AA15">
    <cfRule type="top10" dxfId="1" priority="3" stopIfTrue="1" percent="1" rank="10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21"/>
  <sheetViews>
    <sheetView workbookViewId="0">
      <pane ySplit="2" topLeftCell="A3" activePane="bottomLeft" state="frozen"/>
      <selection pane="bottomLeft" activeCell="J10" sqref="J10"/>
    </sheetView>
  </sheetViews>
  <sheetFormatPr defaultColWidth="9.1796875" defaultRowHeight="14.5" x14ac:dyDescent="0.35"/>
  <cols>
    <col min="1" max="1" width="29.453125" style="1" customWidth="1"/>
    <col min="2" max="4" width="4.26953125" style="2" bestFit="1" customWidth="1"/>
    <col min="5" max="8" width="4.453125" style="2" customWidth="1"/>
    <col min="9" max="9" width="4.26953125" style="2" customWidth="1"/>
    <col min="10" max="11" width="3.54296875" style="2" customWidth="1"/>
    <col min="12" max="12" width="5.54296875" style="5" bestFit="1" customWidth="1"/>
    <col min="13" max="13" width="10" style="3" bestFit="1" customWidth="1"/>
    <col min="14" max="16384" width="9.1796875" style="1"/>
  </cols>
  <sheetData>
    <row r="1" spans="1:15" ht="12.75" customHeight="1" x14ac:dyDescent="0.35">
      <c r="A1" s="19" t="s">
        <v>39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29"/>
    </row>
    <row r="2" spans="1:15" s="8" customFormat="1" x14ac:dyDescent="0.35">
      <c r="A2" s="30" t="s">
        <v>2</v>
      </c>
      <c r="B2" s="17">
        <v>1</v>
      </c>
      <c r="C2" s="17">
        <v>2</v>
      </c>
      <c r="D2" s="17">
        <v>3</v>
      </c>
      <c r="E2" s="17">
        <v>4</v>
      </c>
      <c r="F2" s="17">
        <v>5</v>
      </c>
      <c r="G2" s="17">
        <v>6</v>
      </c>
      <c r="H2" s="17">
        <v>7</v>
      </c>
      <c r="I2" s="17" t="s">
        <v>28</v>
      </c>
      <c r="J2" s="17" t="s">
        <v>29</v>
      </c>
      <c r="K2" s="17" t="s">
        <v>30</v>
      </c>
      <c r="L2" s="17" t="s">
        <v>31</v>
      </c>
      <c r="M2" s="29" t="s">
        <v>32</v>
      </c>
    </row>
    <row r="3" spans="1:15" x14ac:dyDescent="0.35">
      <c r="A3" s="1" t="s">
        <v>18</v>
      </c>
      <c r="B3" s="2">
        <v>7</v>
      </c>
      <c r="C3" s="2">
        <v>7</v>
      </c>
      <c r="D3" s="2">
        <v>8</v>
      </c>
      <c r="E3" s="2">
        <v>8</v>
      </c>
      <c r="G3" s="2">
        <v>9</v>
      </c>
      <c r="J3" s="42"/>
      <c r="K3" s="42"/>
      <c r="L3" s="2">
        <f t="shared" ref="L3:L15" si="0">SUM(B3:K3)</f>
        <v>39</v>
      </c>
      <c r="M3" s="3">
        <f t="shared" ref="M3:M15" si="1">+L3/COUNT(B3:K3)</f>
        <v>7.8</v>
      </c>
    </row>
    <row r="4" spans="1:15" x14ac:dyDescent="0.35">
      <c r="A4" s="1" t="s">
        <v>20</v>
      </c>
      <c r="B4" s="2">
        <v>8</v>
      </c>
      <c r="C4" s="2">
        <v>8</v>
      </c>
      <c r="D4" s="2">
        <v>8</v>
      </c>
      <c r="F4" s="2">
        <v>7</v>
      </c>
      <c r="G4" s="2">
        <v>8</v>
      </c>
      <c r="H4" s="2">
        <v>8</v>
      </c>
      <c r="J4" s="2">
        <v>7</v>
      </c>
      <c r="K4" s="42"/>
      <c r="L4" s="2">
        <f t="shared" si="0"/>
        <v>54</v>
      </c>
      <c r="M4" s="3">
        <f t="shared" si="1"/>
        <v>7.7142857142857144</v>
      </c>
    </row>
    <row r="5" spans="1:15" x14ac:dyDescent="0.35">
      <c r="A5" s="1" t="s">
        <v>14</v>
      </c>
      <c r="B5" s="45"/>
      <c r="C5" s="45"/>
      <c r="D5" s="2">
        <v>8</v>
      </c>
      <c r="E5" s="2">
        <v>8</v>
      </c>
      <c r="F5" s="2">
        <v>9</v>
      </c>
      <c r="G5" s="2">
        <v>8</v>
      </c>
      <c r="H5" s="2">
        <v>8</v>
      </c>
      <c r="K5" s="42"/>
      <c r="L5" s="2">
        <f t="shared" si="0"/>
        <v>41</v>
      </c>
      <c r="M5" s="3">
        <f t="shared" si="1"/>
        <v>8.1999999999999993</v>
      </c>
    </row>
    <row r="6" spans="1:15" x14ac:dyDescent="0.35">
      <c r="A6" s="1" t="s">
        <v>22</v>
      </c>
      <c r="B6" s="2">
        <v>9</v>
      </c>
      <c r="C6" s="2">
        <v>8</v>
      </c>
      <c r="D6" s="2">
        <v>8</v>
      </c>
      <c r="E6" s="2">
        <v>8</v>
      </c>
      <c r="F6" s="2">
        <v>9</v>
      </c>
      <c r="I6" s="42"/>
      <c r="J6" s="42"/>
      <c r="K6" s="42"/>
      <c r="L6" s="2">
        <f t="shared" si="0"/>
        <v>42</v>
      </c>
      <c r="M6" s="3">
        <f t="shared" si="1"/>
        <v>8.4</v>
      </c>
    </row>
    <row r="7" spans="1:15" x14ac:dyDescent="0.35">
      <c r="A7" s="1" t="s">
        <v>15</v>
      </c>
      <c r="B7" s="45"/>
      <c r="C7" s="45"/>
      <c r="D7" s="2">
        <v>7</v>
      </c>
      <c r="E7" s="2">
        <v>6</v>
      </c>
      <c r="F7" s="2">
        <v>8</v>
      </c>
      <c r="G7" s="2">
        <v>7</v>
      </c>
      <c r="H7" s="2">
        <v>8</v>
      </c>
      <c r="I7" s="42"/>
      <c r="J7" s="42">
        <v>7</v>
      </c>
      <c r="K7" s="42">
        <v>7</v>
      </c>
      <c r="L7" s="2">
        <f t="shared" si="0"/>
        <v>50</v>
      </c>
      <c r="M7" s="3">
        <f t="shared" si="1"/>
        <v>7.1428571428571432</v>
      </c>
    </row>
    <row r="8" spans="1:15" x14ac:dyDescent="0.35">
      <c r="A8" s="1" t="s">
        <v>24</v>
      </c>
      <c r="B8" s="45"/>
      <c r="C8" s="45"/>
      <c r="D8" s="43">
        <v>-1</v>
      </c>
      <c r="E8" s="2">
        <v>6</v>
      </c>
      <c r="F8" s="2">
        <v>8</v>
      </c>
      <c r="G8" s="2">
        <v>8</v>
      </c>
      <c r="H8" s="2">
        <v>8</v>
      </c>
      <c r="I8" s="42"/>
      <c r="J8" s="42"/>
      <c r="K8" s="42"/>
      <c r="L8" s="2">
        <f t="shared" si="0"/>
        <v>29</v>
      </c>
      <c r="M8" s="3">
        <f t="shared" si="1"/>
        <v>5.8</v>
      </c>
    </row>
    <row r="9" spans="1:15" x14ac:dyDescent="0.35">
      <c r="A9" s="1" t="s">
        <v>16</v>
      </c>
      <c r="B9" s="2">
        <v>7</v>
      </c>
      <c r="C9" s="2">
        <v>7</v>
      </c>
      <c r="E9" s="2">
        <v>6</v>
      </c>
      <c r="F9" s="2">
        <v>9</v>
      </c>
      <c r="G9" s="43">
        <v>-1</v>
      </c>
      <c r="H9" s="2">
        <v>8</v>
      </c>
      <c r="I9" s="42"/>
      <c r="J9" s="42"/>
      <c r="K9" s="42"/>
      <c r="L9" s="2">
        <f t="shared" si="0"/>
        <v>36</v>
      </c>
      <c r="M9" s="3">
        <f t="shared" si="1"/>
        <v>6</v>
      </c>
    </row>
    <row r="10" spans="1:15" x14ac:dyDescent="0.35">
      <c r="A10" s="1" t="s">
        <v>23</v>
      </c>
      <c r="B10" s="2">
        <v>8</v>
      </c>
      <c r="C10" s="2">
        <v>6</v>
      </c>
      <c r="E10" s="2">
        <v>7</v>
      </c>
      <c r="F10" s="2">
        <v>7</v>
      </c>
      <c r="G10" s="2">
        <v>9</v>
      </c>
      <c r="H10" s="2">
        <v>8</v>
      </c>
      <c r="I10" s="42"/>
      <c r="J10" s="43">
        <v>-1</v>
      </c>
      <c r="L10" s="2">
        <f t="shared" si="0"/>
        <v>44</v>
      </c>
      <c r="M10" s="3">
        <f t="shared" si="1"/>
        <v>6.2857142857142856</v>
      </c>
    </row>
    <row r="11" spans="1:15" x14ac:dyDescent="0.35">
      <c r="A11" s="1" t="s">
        <v>17</v>
      </c>
      <c r="B11" s="45"/>
      <c r="C11" s="45"/>
      <c r="D11" s="2">
        <v>6</v>
      </c>
      <c r="E11" s="2">
        <v>8</v>
      </c>
      <c r="F11" s="43">
        <v>-1</v>
      </c>
      <c r="G11" s="2">
        <v>7</v>
      </c>
      <c r="H11" s="2">
        <v>8</v>
      </c>
      <c r="I11" s="42"/>
      <c r="J11" s="42"/>
      <c r="K11" s="42"/>
      <c r="L11" s="2">
        <f t="shared" si="0"/>
        <v>28</v>
      </c>
      <c r="M11" s="3">
        <f t="shared" si="1"/>
        <v>5.6</v>
      </c>
    </row>
    <row r="12" spans="1:15" x14ac:dyDescent="0.35">
      <c r="A12" s="1" t="s">
        <v>13</v>
      </c>
      <c r="B12" s="45"/>
      <c r="C12" s="45"/>
      <c r="D12" s="2">
        <v>7</v>
      </c>
      <c r="E12" s="2">
        <v>7</v>
      </c>
      <c r="F12" s="2">
        <v>4</v>
      </c>
      <c r="G12" s="2">
        <v>7</v>
      </c>
      <c r="H12" s="2">
        <v>8</v>
      </c>
      <c r="J12" s="42"/>
      <c r="K12" s="42"/>
      <c r="L12" s="2">
        <f t="shared" si="0"/>
        <v>33</v>
      </c>
      <c r="M12" s="3">
        <f t="shared" si="1"/>
        <v>6.6</v>
      </c>
    </row>
    <row r="13" spans="1:15" x14ac:dyDescent="0.35">
      <c r="A13" s="1" t="s">
        <v>21</v>
      </c>
      <c r="B13" s="2">
        <v>9</v>
      </c>
      <c r="C13" s="2">
        <v>6</v>
      </c>
      <c r="D13" s="2">
        <v>7</v>
      </c>
      <c r="E13" s="2">
        <v>7</v>
      </c>
      <c r="G13" s="2">
        <v>8</v>
      </c>
      <c r="H13" s="2">
        <v>7</v>
      </c>
      <c r="I13" s="42"/>
      <c r="J13" s="42"/>
      <c r="K13" s="42"/>
      <c r="L13" s="2">
        <f t="shared" si="0"/>
        <v>44</v>
      </c>
      <c r="M13" s="3">
        <f t="shared" si="1"/>
        <v>7.333333333333333</v>
      </c>
      <c r="O13" s="1" t="s">
        <v>33</v>
      </c>
    </row>
    <row r="14" spans="1:15" x14ac:dyDescent="0.35">
      <c r="A14" s="1" t="s">
        <v>19</v>
      </c>
      <c r="B14" s="2">
        <v>8</v>
      </c>
      <c r="C14" s="2">
        <v>8</v>
      </c>
      <c r="E14" s="2">
        <v>8</v>
      </c>
      <c r="G14" s="2">
        <v>5</v>
      </c>
      <c r="I14" s="42"/>
      <c r="J14" s="42"/>
      <c r="K14" s="42"/>
      <c r="L14" s="2">
        <f t="shared" si="0"/>
        <v>29</v>
      </c>
      <c r="M14" s="3">
        <f t="shared" si="1"/>
        <v>7.25</v>
      </c>
    </row>
    <row r="15" spans="1:15" x14ac:dyDescent="0.35">
      <c r="A15" s="1" t="s">
        <v>12</v>
      </c>
      <c r="D15" s="2">
        <v>7</v>
      </c>
      <c r="E15" s="2">
        <v>8</v>
      </c>
      <c r="F15" s="2">
        <v>8</v>
      </c>
      <c r="G15" s="2">
        <v>8</v>
      </c>
      <c r="H15" s="2">
        <v>8</v>
      </c>
      <c r="I15" s="42"/>
      <c r="J15" s="2">
        <v>8</v>
      </c>
      <c r="K15" s="2">
        <v>7</v>
      </c>
      <c r="L15" s="2">
        <f t="shared" si="0"/>
        <v>54</v>
      </c>
      <c r="M15" s="3">
        <f t="shared" si="1"/>
        <v>7.7142857142857144</v>
      </c>
    </row>
    <row r="16" spans="1:15" x14ac:dyDescent="0.35">
      <c r="A16" s="4"/>
    </row>
    <row r="17" spans="1:22" x14ac:dyDescent="0.35">
      <c r="B17" s="17"/>
      <c r="C17" s="17"/>
      <c r="D17" s="17"/>
      <c r="E17" s="17" t="s">
        <v>25</v>
      </c>
      <c r="F17" s="17"/>
      <c r="G17" s="17"/>
      <c r="H17" s="17"/>
      <c r="I17" s="17"/>
      <c r="J17" s="17"/>
      <c r="K17" s="17"/>
      <c r="L17" s="17">
        <f>+SUM(L3:L15)</f>
        <v>523</v>
      </c>
      <c r="M17" s="29">
        <f>+L17/COUNT(B3:K15)</f>
        <v>7.0675675675675675</v>
      </c>
    </row>
    <row r="18" spans="1:22" x14ac:dyDescent="0.35">
      <c r="N18" s="9"/>
      <c r="O18" s="9"/>
      <c r="P18" s="9"/>
      <c r="Q18" s="9"/>
      <c r="R18" s="9"/>
      <c r="S18" s="9"/>
      <c r="T18" s="9"/>
      <c r="U18" s="10"/>
      <c r="V18" s="11"/>
    </row>
    <row r="19" spans="1:22" x14ac:dyDescent="0.35">
      <c r="A19" s="1" t="s">
        <v>34</v>
      </c>
      <c r="I19" s="6" t="s">
        <v>36</v>
      </c>
      <c r="J19" s="6"/>
      <c r="K19" s="6"/>
      <c r="M19" s="3">
        <f>SUM(M3:M15)/13</f>
        <v>7.0646520146520135</v>
      </c>
      <c r="N19" s="9"/>
      <c r="O19" s="9"/>
      <c r="P19" s="9"/>
      <c r="Q19" s="9"/>
      <c r="R19" s="9"/>
      <c r="S19" s="9"/>
      <c r="T19" s="12" t="s">
        <v>36</v>
      </c>
      <c r="U19" s="10"/>
      <c r="V19" s="11">
        <f>SUM(M3:M15)/20</f>
        <v>4.5920238095238091</v>
      </c>
    </row>
    <row r="20" spans="1:22" x14ac:dyDescent="0.35">
      <c r="A20" s="1" t="s">
        <v>35</v>
      </c>
    </row>
    <row r="21" spans="1:22" x14ac:dyDescent="0.35">
      <c r="A21" s="1" t="s">
        <v>38</v>
      </c>
    </row>
  </sheetData>
  <phoneticPr fontId="0" type="noConversion"/>
  <conditionalFormatting sqref="M3:M15">
    <cfRule type="top10" dxfId="0" priority="2" stopIfTrue="1" percent="1" rank="1"/>
  </conditionalFormatting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104942a-f740-4dbd-8640-886aa4262d44">
      <Terms xmlns="http://schemas.microsoft.com/office/infopath/2007/PartnerControls"/>
    </lcf76f155ced4ddcb4097134ff3c332f>
    <TaxCatchAll xmlns="6f6a1944-a727-40bb-bccb-d7d482c25e6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3F03B5DE519C4284FAA39E9B244F51" ma:contentTypeVersion="13" ma:contentTypeDescription="Create a new document." ma:contentTypeScope="" ma:versionID="265fc9109f1efd663030a5ce6e59a89b">
  <xsd:schema xmlns:xsd="http://www.w3.org/2001/XMLSchema" xmlns:xs="http://www.w3.org/2001/XMLSchema" xmlns:p="http://schemas.microsoft.com/office/2006/metadata/properties" xmlns:ns2="a104942a-f740-4dbd-8640-886aa4262d44" xmlns:ns3="6f6a1944-a727-40bb-bccb-d7d482c25e68" targetNamespace="http://schemas.microsoft.com/office/2006/metadata/properties" ma:root="true" ma:fieldsID="64a6b7e43bef651db41cea5c96fa1a99" ns2:_="" ns3:_="">
    <xsd:import namespace="a104942a-f740-4dbd-8640-886aa4262d44"/>
    <xsd:import namespace="6f6a1944-a727-40bb-bccb-d7d482c25e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942a-f740-4dbd-8640-886aa4262d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02cb079-3c43-4e02-92a7-5080f1a648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6a1944-a727-40bb-bccb-d7d482c25e6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1f1760-b21f-4c71-9e25-ed610836d892}" ma:internalName="TaxCatchAll" ma:showField="CatchAllData" ma:web="6f6a1944-a727-40bb-bccb-d7d482c25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2D583A-C3E7-489D-B261-8E08AFF832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A781D4-791E-4B9F-B170-6833965F6B24}">
  <ds:schemaRefs>
    <ds:schemaRef ds:uri="http://schemas.microsoft.com/office/2006/metadata/properties"/>
    <ds:schemaRef ds:uri="http://schemas.microsoft.com/office/infopath/2007/PartnerControls"/>
    <ds:schemaRef ds:uri="a104942a-f740-4dbd-8640-886aa4262d44"/>
    <ds:schemaRef ds:uri="6f6a1944-a727-40bb-bccb-d7d482c25e68"/>
  </ds:schemaRefs>
</ds:datastoreItem>
</file>

<file path=customXml/itemProps3.xml><?xml version="1.0" encoding="utf-8"?>
<ds:datastoreItem xmlns:ds="http://schemas.openxmlformats.org/officeDocument/2006/customXml" ds:itemID="{D8F54527-17B8-413D-99A6-E7D92F85D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04942a-f740-4dbd-8640-886aa4262d44"/>
    <ds:schemaRef ds:uri="6f6a1944-a727-40bb-bccb-d7d482c25e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87455cc-c3fd-431b-a5a4-e56147c2e9db}" enabled="0" method="" siteId="{387455cc-c3fd-431b-a5a4-e56147c2e9d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 of all Clubs</vt:lpstr>
      <vt:lpstr>1st Grade</vt:lpstr>
      <vt:lpstr>2nd Grade</vt:lpstr>
      <vt:lpstr>3rd Grade</vt:lpstr>
      <vt:lpstr>4th Grade</vt:lpstr>
      <vt:lpstr>5th Grade</vt:lpstr>
      <vt:lpstr>Frank Gray Shield</vt:lpstr>
    </vt:vector>
  </TitlesOfParts>
  <Manager/>
  <Company>NSWCA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Roy Formica</dc:creator>
  <cp:keywords/>
  <dc:description/>
  <cp:lastModifiedBy>Sharan Rajendran</cp:lastModifiedBy>
  <cp:revision/>
  <dcterms:created xsi:type="dcterms:W3CDTF">2006-01-30T02:31:31Z</dcterms:created>
  <dcterms:modified xsi:type="dcterms:W3CDTF">2025-03-17T00:16:36Z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0x010100F03F03B5DE519C4284FAA39E9B244F51</vt:lpwstr>
  </property>
  <property fmtid="{D5CDD505-2E9C-101B-9397-08002B2CF9AE}" pid="3" name="MediaServiceImageTags">
    <vt:lpwstr/>
  </property>
</Properties>
</file>